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130\上下水道課共有フォルダ$\10_業務係\04 経営戦略\経営比較分析表\下水道\H29\"/>
    </mc:Choice>
  </mc:AlternateContent>
  <workbookProtection workbookAlgorithmName="SHA-512" workbookHashValue="/zz9dzjimddVoZzMDBVW+bqTrN5YfHUuKrq57FoCfUefV1+GQt3LSyIzJKovbgtu5rPwGh1rHbnO6tN0EZQVeQ==" workbookSaltValue="jk/4ob9TS+lxxzZq8yuOB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<sst xmlns="http://schemas.openxmlformats.org/spreadsheetml/2006/main" count="240" uniqueCount="123">
  <si>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</si>
  <si>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</si>
  <si>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</si>
  <si>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</si>
  <si>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</si>
  <si>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</si>
  <si>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</si>
  <si>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</si>
  <si>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</si>
  <si>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</si>
  <si>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</si>
  <si>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</si>
  <si>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</si>
  <si>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</si>
  <si>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</si>
  <si>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</si>
  <si>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</si>
  <si>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</si>
  <si>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</si>
  <si>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</si>
  <si>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</si>
  <si>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</si>
  <si>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</si>
  <si>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</si>
  <si>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</si>
  <si>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</si>
  <si>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</si>
  <si>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</si>
  <si>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</si>
  <si>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</si>
  <si>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</si>
  <si>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</si>
  <si>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</si>
  <si>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</si>
  <si>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</si>
  <si>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</si>
  <si>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</si>
  <si>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</si>
  <si>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</si>
  <si>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</si>
  <si>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</si>
  <si>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</si>
  <si>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</si>
  <si>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</si>
  <si>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</si>
  <si>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</si>
  <si>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</si>
  <si>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</si>
  <si>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</si>
  <si>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</si>
  <si>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</si>
  <si>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</si>
  <si>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</si>
  <si>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</si>
  <si>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</si>
  <si>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</si>
  <si>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</si>
  <si>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</si>
  <si>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</si>
  <si>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</si>
  <si>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</si>
  <si>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</si>
  <si>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</si>
  <si>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</si>
  <si>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</si>
  <si>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</si>
  <si>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</si>
  <si>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</si>
  <si>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</si>
  <si>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</si>
  <si>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</si>
  <si>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</si>
  <si>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</si>
  <si>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</si>
  <si>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</si>
  <si>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</si>
  <si>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</si>
  <si>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</si>
  <si>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</si>
  <si>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</si>
  <si>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</si>
  <si>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</si>
  <si>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</si>
  <si>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</si>
  <si>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</si>
  <si>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</si>
  <si>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</si>
  <si>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</si>
  <si>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</si>
  <si>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</si>
  <si>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</si>
  <si>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</si>
  <si>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</si>
  <si>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</si>
  <si>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</si>
  <si>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</si>
  <si>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</si>
  <si>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</si>
  <si>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</si>
  <si>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</si>
  <si>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</si>
  <si>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</si>
  <si>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</si>
  <si>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</si>
  <si>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</si>
  <si>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</si>
  <si>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</si>
  <si>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</si>
  <si>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岡垣町</t>
  </si>
  <si>
    <t>法適用</t>
  </si>
  <si>
    <t>下水道事業</t>
  </si>
  <si>
    <t>漁業集落排水</t>
  </si>
  <si>
    <t>H3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</si>
  <si>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</si>
  <si>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</si>
  <si>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</si>
  <si>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</si>
  <si>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</si>
  <si>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</si>
  <si>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</si>
  <si>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平成17年4月に地方公営企業法を適用し、事業経営の健全化と経営基盤の強化を図った。
　平成18年4月に事務事業の効率性と職員の削減による人件費の軽減を図るため、水道課と下水道課の組織の統合を行った。
　平成22年4月に経営基盤の強化を図るため、下水道使用料の改定を行った。経費回収率は平成24年度は100％を超え、その後は90％台で推移しているが、類似団体や全国平均と比較すると非常に高い数値となっている。
　平成24年度から当年度純利益が発生し、累積欠損金の解消に努めているが、大口利用契約事業所の使用形態の変更などにより下水道使用料は減少し、経営状況は厳しいと言える。
　今後も長期的な財政計画の下、経費の節減に努めるとともに、公共下水道への接続を行うことで経営状況の改善に図る。</t>
    <phoneticPr fontId="4"/>
  </si>
  <si>
    <t>　漁業集落排水事業においては、平成10年度からの事業着手のため、経年劣化した管はない。
　しかし、硫化水素により劣化したマンホールがあり、今後も計画的にマンホール更生を進めていく。</t>
    <phoneticPr fontId="4"/>
  </si>
  <si>
    <t>　漁業集落排水事業は、平成10年度に事業着手し、平成15年4月に供用開始、現在、建設事業は完了し維持管理へ移行している。
　一般会計からの繰入金により当年度純利益が発生している状況で、経営状況は非常に厳しいと言える。
　公共下水道への接続を行うことで、維持管理費用の削減を行い、経営状況の改善を図っていく。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</si>
</sst>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61-4C93-83A0-C9D2747466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c:ext xmlns:c16="http://schemas.microsoft.com/office/drawing/2014/chart" uri="{C3380CC4-5D6E-409C-BE32-E72D297353CC}">
              <c16:uniqueId val="{00000001-0761-4C93-83A0-C9D2747466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CF-42B9-B5D4-3890B4B497E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c:ext xmlns:c16="http://schemas.microsoft.com/office/drawing/2014/chart" uri="{C3380CC4-5D6E-409C-BE32-E72D297353CC}">
              <c16:uniqueId val="{00000001-FDCF-42B9-B5D4-3890B4B497E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83.08</c:v>
                </c:pt>
                <c:pt idx="1">
                  <c:v>83.59</c:v>
                </c:pt>
                <c:pt idx="2">
                  <c:v>84.01</c:v>
                </c:pt>
                <c:pt idx="3">
                  <c:v>84.15</c:v>
                </c:pt>
                <c:pt idx="4">
                  <c:v>84.48</c:v>
                </c:pt>
              </c:numCache>
            </c:numRef>
          </c:val>
          <c:extLst>
            <c:ext xmlns:c16="http://schemas.microsoft.com/office/drawing/2014/chart" uri="{C3380CC4-5D6E-409C-BE32-E72D297353CC}">
              <c16:uniqueId val="{00000000-E804-4227-9025-69E8BB7B7B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c:ext xmlns:c16="http://schemas.microsoft.com/office/drawing/2014/chart" uri="{C3380CC4-5D6E-409C-BE32-E72D297353CC}">
              <c16:uniqueId val="{00000001-E804-4227-9025-69E8BB7B7B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124.65</c:v>
                </c:pt>
                <c:pt idx="1">
                  <c:v>118.95</c:v>
                </c:pt>
                <c:pt idx="2">
                  <c:v>111.84</c:v>
                </c:pt>
                <c:pt idx="3">
                  <c:v>128.35</c:v>
                </c:pt>
                <c:pt idx="4">
                  <c:v>132.54</c:v>
                </c:pt>
              </c:numCache>
            </c:numRef>
          </c:val>
          <c:extLst>
            <c:ext xmlns:c16="http://schemas.microsoft.com/office/drawing/2014/chart" uri="{C3380CC4-5D6E-409C-BE32-E72D297353CC}">
              <c16:uniqueId val="{00000000-29A4-4182-960B-B95E7B7D948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94.68</c:v>
                </c:pt>
                <c:pt idx="1">
                  <c:v>108.94</c:v>
                </c:pt>
                <c:pt idx="2">
                  <c:v>105.08</c:v>
                </c:pt>
                <c:pt idx="3">
                  <c:v>92.9</c:v>
                </c:pt>
                <c:pt idx="4">
                  <c:v>96.14</c:v>
                </c:pt>
              </c:numCache>
            </c:numRef>
          </c:val>
          <c:smooth val="0"/>
          <c:extLst>
            <c:ext xmlns:c16="http://schemas.microsoft.com/office/drawing/2014/chart" uri="{C3380CC4-5D6E-409C-BE32-E72D297353CC}">
              <c16:uniqueId val="{00000001-29A4-4182-960B-B95E7B7D948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10.96</c:v>
                </c:pt>
                <c:pt idx="1">
                  <c:v>26.34</c:v>
                </c:pt>
                <c:pt idx="2">
                  <c:v>28.36</c:v>
                </c:pt>
                <c:pt idx="3">
                  <c:v>30.34</c:v>
                </c:pt>
                <c:pt idx="4">
                  <c:v>32.25</c:v>
                </c:pt>
              </c:numCache>
            </c:numRef>
          </c:val>
          <c:extLst>
            <c:ext xmlns:c16="http://schemas.microsoft.com/office/drawing/2014/chart" uri="{C3380CC4-5D6E-409C-BE32-E72D297353CC}">
              <c16:uniqueId val="{00000000-874B-4E83-85F4-83C078A582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6.54</c:v>
                </c:pt>
                <c:pt idx="1">
                  <c:v>10.48</c:v>
                </c:pt>
                <c:pt idx="2">
                  <c:v>7.92</c:v>
                </c:pt>
                <c:pt idx="3">
                  <c:v>8.77</c:v>
                </c:pt>
                <c:pt idx="4">
                  <c:v>11.16</c:v>
                </c:pt>
              </c:numCache>
            </c:numRef>
          </c:val>
          <c:smooth val="0"/>
          <c:extLst>
            <c:ext xmlns:c16="http://schemas.microsoft.com/office/drawing/2014/chart" uri="{C3380CC4-5D6E-409C-BE32-E72D297353CC}">
              <c16:uniqueId val="{00000001-874B-4E83-85F4-83C078A582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5E-491D-9CE0-E4A86C5EF5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5E-491D-9CE0-E4A86C5EF5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316.58</c:v>
                </c:pt>
                <c:pt idx="1">
                  <c:v>50.85</c:v>
                </c:pt>
                <c:pt idx="2">
                  <c:v>22.67</c:v>
                </c:pt>
                <c:pt idx="3" formatCode="#,##0.00;&quot;△&quot;#,##0.00">
                  <c:v>0</c:v>
                </c:pt>
                <c:pt idx="4" formatCode="#,##0.00;&quot;△&quot;#,##0.00">
                  <c:v>0</c:v>
                </c:pt>
              </c:numCache>
            </c:numRef>
          </c:val>
          <c:extLst>
            <c:ext xmlns:c16="http://schemas.microsoft.com/office/drawing/2014/chart" uri="{C3380CC4-5D6E-409C-BE32-E72D297353CC}">
              <c16:uniqueId val="{00000000-3936-4DDA-8B3C-E38C178E06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395.34</c:v>
                </c:pt>
                <c:pt idx="1">
                  <c:v>119.41</c:v>
                </c:pt>
                <c:pt idx="2">
                  <c:v>6.29</c:v>
                </c:pt>
                <c:pt idx="3">
                  <c:v>61.22</c:v>
                </c:pt>
                <c:pt idx="4">
                  <c:v>89.78</c:v>
                </c:pt>
              </c:numCache>
            </c:numRef>
          </c:val>
          <c:smooth val="0"/>
          <c:extLst>
            <c:ext xmlns:c16="http://schemas.microsoft.com/office/drawing/2014/chart" uri="{C3380CC4-5D6E-409C-BE32-E72D297353CC}">
              <c16:uniqueId val="{00000001-3936-4DDA-8B3C-E38C178E06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3052.15</c:v>
                </c:pt>
                <c:pt idx="1">
                  <c:v>424.03</c:v>
                </c:pt>
                <c:pt idx="2">
                  <c:v>412.82</c:v>
                </c:pt>
                <c:pt idx="3">
                  <c:v>438.92</c:v>
                </c:pt>
                <c:pt idx="4">
                  <c:v>513.28</c:v>
                </c:pt>
              </c:numCache>
            </c:numRef>
          </c:val>
          <c:extLst>
            <c:ext xmlns:c16="http://schemas.microsoft.com/office/drawing/2014/chart" uri="{C3380CC4-5D6E-409C-BE32-E72D297353CC}">
              <c16:uniqueId val="{00000000-462F-4B38-A853-96AB254704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914.26</c:v>
                </c:pt>
                <c:pt idx="1">
                  <c:v>142.24</c:v>
                </c:pt>
                <c:pt idx="2">
                  <c:v>116.32</c:v>
                </c:pt>
                <c:pt idx="3">
                  <c:v>176.6</c:v>
                </c:pt>
                <c:pt idx="4">
                  <c:v>213.39</c:v>
                </c:pt>
              </c:numCache>
            </c:numRef>
          </c:val>
          <c:smooth val="0"/>
          <c:extLst>
            <c:ext xmlns:c16="http://schemas.microsoft.com/office/drawing/2014/chart" uri="{C3380CC4-5D6E-409C-BE32-E72D297353CC}">
              <c16:uniqueId val="{00000001-462F-4B38-A853-96AB254704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1009.55</c:v>
                </c:pt>
                <c:pt idx="1">
                  <c:v>720.45</c:v>
                </c:pt>
                <c:pt idx="2">
                  <c:v>648.73</c:v>
                </c:pt>
                <c:pt idx="3">
                  <c:v>606.94000000000005</c:v>
                </c:pt>
                <c:pt idx="4">
                  <c:v>546.65</c:v>
                </c:pt>
              </c:numCache>
            </c:numRef>
          </c:val>
          <c:extLst>
            <c:ext xmlns:c16="http://schemas.microsoft.com/office/drawing/2014/chart" uri="{C3380CC4-5D6E-409C-BE32-E72D297353CC}">
              <c16:uniqueId val="{00000000-D229-447E-8776-B98DFFFB3D5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c:ext xmlns:c16="http://schemas.microsoft.com/office/drawing/2014/chart" uri="{C3380CC4-5D6E-409C-BE32-E72D297353CC}">
              <c16:uniqueId val="{00000001-D229-447E-8776-B98DFFFB3D5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90.34</c:v>
                </c:pt>
                <c:pt idx="1">
                  <c:v>93.82</c:v>
                </c:pt>
                <c:pt idx="2">
                  <c:v>95.49</c:v>
                </c:pt>
                <c:pt idx="3">
                  <c:v>102.66</c:v>
                </c:pt>
                <c:pt idx="4">
                  <c:v>100</c:v>
                </c:pt>
              </c:numCache>
            </c:numRef>
          </c:val>
          <c:extLst>
            <c:ext xmlns:c16="http://schemas.microsoft.com/office/drawing/2014/chart" uri="{C3380CC4-5D6E-409C-BE32-E72D297353CC}">
              <c16:uniqueId val="{00000000-6700-4186-8F8D-504F0025B8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c:ext xmlns:c16="http://schemas.microsoft.com/office/drawing/2014/chart" uri="{C3380CC4-5D6E-409C-BE32-E72D297353CC}">
              <c16:uniqueId val="{00000001-6700-4186-8F8D-504F0025B8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190.36</c:v>
                </c:pt>
                <c:pt idx="1">
                  <c:v>185.59</c:v>
                </c:pt>
                <c:pt idx="2">
                  <c:v>181.62</c:v>
                </c:pt>
                <c:pt idx="3">
                  <c:v>169.66</c:v>
                </c:pt>
                <c:pt idx="4">
                  <c:v>176.74</c:v>
                </c:pt>
              </c:numCache>
            </c:numRef>
          </c:val>
          <c:extLst>
            <c:ext xmlns:c16="http://schemas.microsoft.com/office/drawing/2014/chart" uri="{C3380CC4-5D6E-409C-BE32-E72D297353CC}">
              <c16:uniqueId val="{00000000-B9E0-48C8-A57B-704D13BF3D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c:ext xmlns:c16="http://schemas.microsoft.com/office/drawing/2014/chart" uri="{C3380CC4-5D6E-409C-BE32-E72D297353CC}">
              <c16:uniqueId val="{00000001-B9E0-48C8-A57B-704D13BF3D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岡垣町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31973</v>
      </c>
      <c r="AM8" s="69"/>
      <c r="AN8" s="69"/>
      <c r="AO8" s="69"/>
      <c r="AP8" s="69"/>
      <c r="AQ8" s="69"/>
      <c r="AR8" s="69"/>
      <c r="AS8" s="69"/>
      <c r="AT8" s="68">
        <f>データ!T6</f>
        <v>48.64</v>
      </c>
      <c r="AU8" s="68"/>
      <c r="AV8" s="68"/>
      <c r="AW8" s="68"/>
      <c r="AX8" s="68"/>
      <c r="AY8" s="68"/>
      <c r="AZ8" s="68"/>
      <c r="BA8" s="68"/>
      <c r="BB8" s="68">
        <f>データ!U6</f>
        <v>657.34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71.53</v>
      </c>
      <c r="J10" s="68"/>
      <c r="K10" s="68"/>
      <c r="L10" s="68"/>
      <c r="M10" s="68"/>
      <c r="N10" s="68"/>
      <c r="O10" s="68"/>
      <c r="P10" s="68">
        <f>データ!P6</f>
        <v>1.23</v>
      </c>
      <c r="Q10" s="68"/>
      <c r="R10" s="68"/>
      <c r="S10" s="68"/>
      <c r="T10" s="68"/>
      <c r="U10" s="68"/>
      <c r="V10" s="68"/>
      <c r="W10" s="68">
        <f>データ!Q6</f>
        <v>100</v>
      </c>
      <c r="X10" s="68"/>
      <c r="Y10" s="68"/>
      <c r="Z10" s="68"/>
      <c r="AA10" s="68"/>
      <c r="AB10" s="68"/>
      <c r="AC10" s="68"/>
      <c r="AD10" s="69">
        <f>データ!R6</f>
        <v>3090</v>
      </c>
      <c r="AE10" s="69"/>
      <c r="AF10" s="69"/>
      <c r="AG10" s="69"/>
      <c r="AH10" s="69"/>
      <c r="AI10" s="69"/>
      <c r="AJ10" s="69"/>
      <c r="AK10" s="2"/>
      <c r="AL10" s="69">
        <f>データ!V6</f>
        <v>393</v>
      </c>
      <c r="AM10" s="69"/>
      <c r="AN10" s="69"/>
      <c r="AO10" s="69"/>
      <c r="AP10" s="69"/>
      <c r="AQ10" s="69"/>
      <c r="AR10" s="69"/>
      <c r="AS10" s="69"/>
      <c r="AT10" s="68">
        <f>データ!W6</f>
        <v>0.21</v>
      </c>
      <c r="AU10" s="68"/>
      <c r="AV10" s="68"/>
      <c r="AW10" s="68"/>
      <c r="AX10" s="68"/>
      <c r="AY10" s="68"/>
      <c r="AZ10" s="68"/>
      <c r="BA10" s="68"/>
      <c r="BB10" s="68">
        <f>データ!X6</f>
        <v>1871.43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【100.62】</v>
      </c>
      <c r="F86" s="26" t="str">
        <f>データ!AT6</f>
        <v>【134.74】</v>
      </c>
      <c r="G86" s="26" t="str">
        <f>データ!BE6</f>
        <v>【76.04】</v>
      </c>
      <c r="H86" s="26" t="str">
        <f>データ!BP6</f>
        <v>【920.42】</v>
      </c>
      <c r="I86" s="26" t="str">
        <f>データ!CA6</f>
        <v>【47.34】</v>
      </c>
      <c r="J86" s="26" t="str">
        <f>データ!CL6</f>
        <v>【360.30】</v>
      </c>
      <c r="K86" s="26" t="str">
        <f>データ!CW6</f>
        <v>【34.06】</v>
      </c>
      <c r="L86" s="26" t="str">
        <f>データ!DH6</f>
        <v>【79.14】</v>
      </c>
      <c r="M86" s="26" t="str">
        <f>データ!DS6</f>
        <v>【25.06】</v>
      </c>
      <c r="N86" s="26" t="str">
        <f>データ!ED6</f>
        <v>【0.00】</v>
      </c>
      <c r="O86" s="26" t="str">
        <f>データ!EO6</f>
        <v>【0.01】</v>
      </c>
    </row>
  </sheetData>
  <sheetProtection algorithmName="SHA-512" hashValue="RxDczVpRtUMUU+LNILt3AAXnZoQs+du+EQLS+OxaGWZKPNOM3q/fY1lY/tTAyo2VKDgK+ZkJ3m8PqXnNhX91zQ==" saltValue="CT0i6Ud8uFd3JABDQ7HUj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403831</v>
      </c>
      <c r="D6" s="33">
        <f t="shared" si="3"/>
        <v>46</v>
      </c>
      <c r="E6" s="33">
        <f t="shared" si="3"/>
        <v>17</v>
      </c>
      <c r="F6" s="33">
        <f t="shared" si="3"/>
        <v>6</v>
      </c>
      <c r="G6" s="33">
        <f t="shared" si="3"/>
        <v>0</v>
      </c>
      <c r="H6" s="33" t="str">
        <f t="shared" si="3"/>
        <v>福岡県　岡垣町</v>
      </c>
      <c r="I6" s="33" t="str">
        <f t="shared" si="3"/>
        <v>法適用</v>
      </c>
      <c r="J6" s="33" t="str">
        <f t="shared" si="3"/>
        <v>下水道事業</v>
      </c>
      <c r="K6" s="33" t="str">
        <f t="shared" si="3"/>
        <v>漁業集落排水</v>
      </c>
      <c r="L6" s="33" t="str">
        <f t="shared" si="3"/>
        <v>H3</v>
      </c>
      <c r="M6" s="33" t="str">
        <f t="shared" si="3"/>
        <v>非設置</v>
      </c>
      <c r="N6" s="34" t="str">
        <f t="shared" si="3"/>
        <v>-</v>
      </c>
      <c r="O6" s="34">
        <f t="shared" si="3"/>
        <v>71.53</v>
      </c>
      <c r="P6" s="34">
        <f t="shared" si="3"/>
        <v>1.23</v>
      </c>
      <c r="Q6" s="34">
        <f t="shared" si="3"/>
        <v>100</v>
      </c>
      <c r="R6" s="34">
        <f t="shared" si="3"/>
        <v>3090</v>
      </c>
      <c r="S6" s="34">
        <f t="shared" si="3"/>
        <v>31973</v>
      </c>
      <c r="T6" s="34">
        <f t="shared" si="3"/>
        <v>48.64</v>
      </c>
      <c r="U6" s="34">
        <f t="shared" si="3"/>
        <v>657.34</v>
      </c>
      <c r="V6" s="34">
        <f t="shared" si="3"/>
        <v>393</v>
      </c>
      <c r="W6" s="34">
        <f t="shared" si="3"/>
        <v>0.21</v>
      </c>
      <c r="X6" s="34">
        <f t="shared" si="3"/>
        <v>1871.43</v>
      </c>
      <c r="Y6" s="35">
        <f>IF(Y7="",NA(),Y7)</f>
        <v>124.65</v>
      </c>
      <c r="Z6" s="35">
        <f t="shared" ref="Z6:AH6" si="4">IF(Z7="",NA(),Z7)</f>
        <v>118.95</v>
      </c>
      <c r="AA6" s="35">
        <f t="shared" si="4"/>
        <v>111.84</v>
      </c>
      <c r="AB6" s="35">
        <f t="shared" si="4"/>
        <v>128.35</v>
      </c>
      <c r="AC6" s="35">
        <f t="shared" si="4"/>
        <v>132.54</v>
      </c>
      <c r="AD6" s="35">
        <f t="shared" si="4"/>
        <v>94.68</v>
      </c>
      <c r="AE6" s="35">
        <f t="shared" si="4"/>
        <v>108.94</v>
      </c>
      <c r="AF6" s="35">
        <f t="shared" si="4"/>
        <v>105.08</v>
      </c>
      <c r="AG6" s="35">
        <f t="shared" si="4"/>
        <v>92.9</v>
      </c>
      <c r="AH6" s="35">
        <f t="shared" si="4"/>
        <v>96.14</v>
      </c>
      <c r="AI6" s="34" t="str">
        <f>IF(AI7="","",IF(AI7="-","【-】","【"&amp;SUBSTITUTE(TEXT(AI7,"#,##0.00"),"-","△")&amp;"】"))</f>
        <v>【100.62】</v>
      </c>
      <c r="AJ6" s="35">
        <f>IF(AJ7="",NA(),AJ7)</f>
        <v>316.58</v>
      </c>
      <c r="AK6" s="35">
        <f t="shared" ref="AK6:AS6" si="5">IF(AK7="",NA(),AK7)</f>
        <v>50.85</v>
      </c>
      <c r="AL6" s="35">
        <f t="shared" si="5"/>
        <v>22.67</v>
      </c>
      <c r="AM6" s="34">
        <f t="shared" si="5"/>
        <v>0</v>
      </c>
      <c r="AN6" s="34">
        <f t="shared" si="5"/>
        <v>0</v>
      </c>
      <c r="AO6" s="35">
        <f t="shared" si="5"/>
        <v>395.34</v>
      </c>
      <c r="AP6" s="35">
        <f t="shared" si="5"/>
        <v>119.41</v>
      </c>
      <c r="AQ6" s="35">
        <f t="shared" si="5"/>
        <v>6.29</v>
      </c>
      <c r="AR6" s="35">
        <f t="shared" si="5"/>
        <v>61.22</v>
      </c>
      <c r="AS6" s="35">
        <f t="shared" si="5"/>
        <v>89.78</v>
      </c>
      <c r="AT6" s="34" t="str">
        <f>IF(AT7="","",IF(AT7="-","【-】","【"&amp;SUBSTITUTE(TEXT(AT7,"#,##0.00"),"-","△")&amp;"】"))</f>
        <v>【134.74】</v>
      </c>
      <c r="AU6" s="35">
        <f>IF(AU7="",NA(),AU7)</f>
        <v>3052.15</v>
      </c>
      <c r="AV6" s="35">
        <f t="shared" ref="AV6:BD6" si="6">IF(AV7="",NA(),AV7)</f>
        <v>424.03</v>
      </c>
      <c r="AW6" s="35">
        <f t="shared" si="6"/>
        <v>412.82</v>
      </c>
      <c r="AX6" s="35">
        <f t="shared" si="6"/>
        <v>438.92</v>
      </c>
      <c r="AY6" s="35">
        <f t="shared" si="6"/>
        <v>513.28</v>
      </c>
      <c r="AZ6" s="35">
        <f t="shared" si="6"/>
        <v>914.26</v>
      </c>
      <c r="BA6" s="35">
        <f t="shared" si="6"/>
        <v>142.24</v>
      </c>
      <c r="BB6" s="35">
        <f t="shared" si="6"/>
        <v>116.32</v>
      </c>
      <c r="BC6" s="35">
        <f t="shared" si="6"/>
        <v>176.6</v>
      </c>
      <c r="BD6" s="35">
        <f t="shared" si="6"/>
        <v>213.39</v>
      </c>
      <c r="BE6" s="34" t="str">
        <f>IF(BE7="","",IF(BE7="-","【-】","【"&amp;SUBSTITUTE(TEXT(BE7,"#,##0.00"),"-","△")&amp;"】"))</f>
        <v>【76.04】</v>
      </c>
      <c r="BF6" s="35">
        <f>IF(BF7="",NA(),BF7)</f>
        <v>1009.55</v>
      </c>
      <c r="BG6" s="35">
        <f t="shared" ref="BG6:BO6" si="7">IF(BG7="",NA(),BG7)</f>
        <v>720.45</v>
      </c>
      <c r="BH6" s="35">
        <f t="shared" si="7"/>
        <v>648.73</v>
      </c>
      <c r="BI6" s="35">
        <f t="shared" si="7"/>
        <v>606.94000000000005</v>
      </c>
      <c r="BJ6" s="35">
        <f t="shared" si="7"/>
        <v>546.65</v>
      </c>
      <c r="BK6" s="35">
        <f t="shared" si="7"/>
        <v>1716.47</v>
      </c>
      <c r="BL6" s="35">
        <f t="shared" si="7"/>
        <v>1741.94</v>
      </c>
      <c r="BM6" s="35">
        <f t="shared" si="7"/>
        <v>1451.54</v>
      </c>
      <c r="BN6" s="35">
        <f t="shared" si="7"/>
        <v>1700.42</v>
      </c>
      <c r="BO6" s="35">
        <f t="shared" si="7"/>
        <v>1491.92</v>
      </c>
      <c r="BP6" s="34" t="str">
        <f>IF(BP7="","",IF(BP7="-","【-】","【"&amp;SUBSTITUTE(TEXT(BP7,"#,##0.00"),"-","△")&amp;"】"))</f>
        <v>【920.42】</v>
      </c>
      <c r="BQ6" s="35">
        <f>IF(BQ7="",NA(),BQ7)</f>
        <v>90.34</v>
      </c>
      <c r="BR6" s="35">
        <f t="shared" ref="BR6:BZ6" si="8">IF(BR7="",NA(),BR7)</f>
        <v>93.82</v>
      </c>
      <c r="BS6" s="35">
        <f t="shared" si="8"/>
        <v>95.49</v>
      </c>
      <c r="BT6" s="35">
        <f t="shared" si="8"/>
        <v>102.66</v>
      </c>
      <c r="BU6" s="35">
        <f t="shared" si="8"/>
        <v>100</v>
      </c>
      <c r="BV6" s="35">
        <f t="shared" si="8"/>
        <v>35.049999999999997</v>
      </c>
      <c r="BW6" s="35">
        <f t="shared" si="8"/>
        <v>33.86</v>
      </c>
      <c r="BX6" s="35">
        <f t="shared" si="8"/>
        <v>33.58</v>
      </c>
      <c r="BY6" s="35">
        <f t="shared" si="8"/>
        <v>34.51</v>
      </c>
      <c r="BZ6" s="35">
        <f t="shared" si="8"/>
        <v>46.77</v>
      </c>
      <c r="CA6" s="34" t="str">
        <f>IF(CA7="","",IF(CA7="-","【-】","【"&amp;SUBSTITUTE(TEXT(CA7,"#,##0.00"),"-","△")&amp;"】"))</f>
        <v>【47.34】</v>
      </c>
      <c r="CB6" s="35">
        <f>IF(CB7="",NA(),CB7)</f>
        <v>190.36</v>
      </c>
      <c r="CC6" s="35">
        <f t="shared" ref="CC6:CK6" si="9">IF(CC7="",NA(),CC7)</f>
        <v>185.59</v>
      </c>
      <c r="CD6" s="35">
        <f t="shared" si="9"/>
        <v>181.62</v>
      </c>
      <c r="CE6" s="35">
        <f t="shared" si="9"/>
        <v>169.66</v>
      </c>
      <c r="CF6" s="35">
        <f t="shared" si="9"/>
        <v>176.74</v>
      </c>
      <c r="CG6" s="35">
        <f t="shared" si="9"/>
        <v>463.38</v>
      </c>
      <c r="CH6" s="35">
        <f t="shared" si="9"/>
        <v>510.15</v>
      </c>
      <c r="CI6" s="35">
        <f t="shared" si="9"/>
        <v>514.39</v>
      </c>
      <c r="CJ6" s="35">
        <f t="shared" si="9"/>
        <v>476.11</v>
      </c>
      <c r="CK6" s="35">
        <f t="shared" si="9"/>
        <v>348.75</v>
      </c>
      <c r="CL6" s="34" t="str">
        <f>IF(CL7="","",IF(CL7="-","【-】","【"&amp;SUBSTITUTE(TEXT(CL7,"#,##0.00"),"-","△")&amp;"】"))</f>
        <v>【360.30】</v>
      </c>
      <c r="CM6" s="35" t="str">
        <f>IF(CM7="",NA(),CM7)</f>
        <v>-</v>
      </c>
      <c r="CN6" s="35" t="str">
        <f t="shared" ref="CN6:CV6" si="10">IF(CN7="",NA(),CN7)</f>
        <v>-</v>
      </c>
      <c r="CO6" s="35" t="str">
        <f t="shared" si="10"/>
        <v>-</v>
      </c>
      <c r="CP6" s="35" t="str">
        <f t="shared" si="10"/>
        <v>-</v>
      </c>
      <c r="CQ6" s="35" t="str">
        <f t="shared" si="10"/>
        <v>-</v>
      </c>
      <c r="CR6" s="35">
        <f t="shared" si="10"/>
        <v>31.37</v>
      </c>
      <c r="CS6" s="35">
        <f t="shared" si="10"/>
        <v>29.86</v>
      </c>
      <c r="CT6" s="35">
        <f t="shared" si="10"/>
        <v>29.28</v>
      </c>
      <c r="CU6" s="35">
        <f t="shared" si="10"/>
        <v>29.4</v>
      </c>
      <c r="CV6" s="35">
        <f t="shared" si="10"/>
        <v>29.8</v>
      </c>
      <c r="CW6" s="34" t="str">
        <f>IF(CW7="","",IF(CW7="-","【-】","【"&amp;SUBSTITUTE(TEXT(CW7,"#,##0.00"),"-","△")&amp;"】"))</f>
        <v>【34.06】</v>
      </c>
      <c r="CX6" s="35">
        <f>IF(CX7="",NA(),CX7)</f>
        <v>83.08</v>
      </c>
      <c r="CY6" s="35">
        <f t="shared" ref="CY6:DG6" si="11">IF(CY7="",NA(),CY7)</f>
        <v>83.59</v>
      </c>
      <c r="CZ6" s="35">
        <f t="shared" si="11"/>
        <v>84.01</v>
      </c>
      <c r="DA6" s="35">
        <f t="shared" si="11"/>
        <v>84.15</v>
      </c>
      <c r="DB6" s="35">
        <f t="shared" si="11"/>
        <v>84.48</v>
      </c>
      <c r="DC6" s="35">
        <f t="shared" si="11"/>
        <v>67.38</v>
      </c>
      <c r="DD6" s="35">
        <f t="shared" si="11"/>
        <v>65.95</v>
      </c>
      <c r="DE6" s="35">
        <f t="shared" si="11"/>
        <v>66.819999999999993</v>
      </c>
      <c r="DF6" s="35">
        <f t="shared" si="11"/>
        <v>63.77</v>
      </c>
      <c r="DG6" s="35">
        <f t="shared" si="11"/>
        <v>66.95</v>
      </c>
      <c r="DH6" s="34" t="str">
        <f>IF(DH7="","",IF(DH7="-","【-】","【"&amp;SUBSTITUTE(TEXT(DH7,"#,##0.00"),"-","△")&amp;"】"))</f>
        <v>【79.14】</v>
      </c>
      <c r="DI6" s="35">
        <f>IF(DI7="",NA(),DI7)</f>
        <v>10.96</v>
      </c>
      <c r="DJ6" s="35">
        <f t="shared" ref="DJ6:DR6" si="12">IF(DJ7="",NA(),DJ7)</f>
        <v>26.34</v>
      </c>
      <c r="DK6" s="35">
        <f t="shared" si="12"/>
        <v>28.36</v>
      </c>
      <c r="DL6" s="35">
        <f t="shared" si="12"/>
        <v>30.34</v>
      </c>
      <c r="DM6" s="35">
        <f t="shared" si="12"/>
        <v>32.25</v>
      </c>
      <c r="DN6" s="35">
        <f t="shared" si="12"/>
        <v>6.54</v>
      </c>
      <c r="DO6" s="35">
        <f t="shared" si="12"/>
        <v>10.48</v>
      </c>
      <c r="DP6" s="35">
        <f t="shared" si="12"/>
        <v>7.92</v>
      </c>
      <c r="DQ6" s="35">
        <f t="shared" si="12"/>
        <v>8.77</v>
      </c>
      <c r="DR6" s="35">
        <f t="shared" si="12"/>
        <v>11.16</v>
      </c>
      <c r="DS6" s="34" t="str">
        <f>IF(DS7="","",IF(DS7="-","【-】","【"&amp;SUBSTITUTE(TEXT(DS7,"#,##0.00"),"-","△")&amp;"】"))</f>
        <v>【25.06】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0.25</v>
      </c>
      <c r="EK6" s="35">
        <f t="shared" si="14"/>
        <v>0.31</v>
      </c>
      <c r="EL6" s="35">
        <f t="shared" si="14"/>
        <v>0.1</v>
      </c>
      <c r="EM6" s="34">
        <f t="shared" si="14"/>
        <v>0</v>
      </c>
      <c r="EN6" s="34">
        <f t="shared" si="14"/>
        <v>0</v>
      </c>
      <c r="EO6" s="34" t="str">
        <f>IF(EO7="","",IF(EO7="-","【-】","【"&amp;SUBSTITUTE(TEXT(EO7,"#,##0.00"),"-","△")&amp;"】"))</f>
        <v>【0.01】</v>
      </c>
    </row>
    <row r="7" spans="1:148" s="36" customFormat="1" x14ac:dyDescent="0.2">
      <c r="A7" s="28"/>
      <c r="B7" s="37">
        <v>2017</v>
      </c>
      <c r="C7" s="37">
        <v>403831</v>
      </c>
      <c r="D7" s="37">
        <v>46</v>
      </c>
      <c r="E7" s="37">
        <v>17</v>
      </c>
      <c r="F7" s="37">
        <v>6</v>
      </c>
      <c r="G7" s="37">
        <v>0</v>
      </c>
      <c r="H7" s="37" t="s">
        <v>108</v>
      </c>
      <c r="I7" s="37" t="s">
        <v>109</v>
      </c>
      <c r="J7" s="37" t="s">
        <v>110</v>
      </c>
      <c r="K7" s="37" t="s">
        <v>111</v>
      </c>
      <c r="L7" s="37" t="s">
        <v>112</v>
      </c>
      <c r="M7" s="37" t="s">
        <v>113</v>
      </c>
      <c r="N7" s="38" t="s">
        <v>114</v>
      </c>
      <c r="O7" s="38">
        <v>71.53</v>
      </c>
      <c r="P7" s="38">
        <v>1.23</v>
      </c>
      <c r="Q7" s="38">
        <v>100</v>
      </c>
      <c r="R7" s="38">
        <v>3090</v>
      </c>
      <c r="S7" s="38">
        <v>31973</v>
      </c>
      <c r="T7" s="38">
        <v>48.64</v>
      </c>
      <c r="U7" s="38">
        <v>657.34</v>
      </c>
      <c r="V7" s="38">
        <v>393</v>
      </c>
      <c r="W7" s="38">
        <v>0.21</v>
      </c>
      <c r="X7" s="38">
        <v>1871.43</v>
      </c>
      <c r="Y7" s="38">
        <v>124.65</v>
      </c>
      <c r="Z7" s="38">
        <v>118.95</v>
      </c>
      <c r="AA7" s="38">
        <v>111.84</v>
      </c>
      <c r="AB7" s="38">
        <v>128.35</v>
      </c>
      <c r="AC7" s="38">
        <v>132.54</v>
      </c>
      <c r="AD7" s="38">
        <v>94.68</v>
      </c>
      <c r="AE7" s="38">
        <v>108.94</v>
      </c>
      <c r="AF7" s="38">
        <v>105.08</v>
      </c>
      <c r="AG7" s="38">
        <v>92.9</v>
      </c>
      <c r="AH7" s="38">
        <v>96.14</v>
      </c>
      <c r="AI7" s="38">
        <v>100.62</v>
      </c>
      <c r="AJ7" s="38">
        <v>316.58</v>
      </c>
      <c r="AK7" s="38">
        <v>50.85</v>
      </c>
      <c r="AL7" s="38">
        <v>22.67</v>
      </c>
      <c r="AM7" s="38">
        <v>0</v>
      </c>
      <c r="AN7" s="38">
        <v>0</v>
      </c>
      <c r="AO7" s="38">
        <v>395.34</v>
      </c>
      <c r="AP7" s="38">
        <v>119.41</v>
      </c>
      <c r="AQ7" s="38">
        <v>6.29</v>
      </c>
      <c r="AR7" s="38">
        <v>61.22</v>
      </c>
      <c r="AS7" s="38">
        <v>89.78</v>
      </c>
      <c r="AT7" s="38">
        <v>134.74</v>
      </c>
      <c r="AU7" s="38">
        <v>3052.15</v>
      </c>
      <c r="AV7" s="38">
        <v>424.03</v>
      </c>
      <c r="AW7" s="38">
        <v>412.82</v>
      </c>
      <c r="AX7" s="38">
        <v>438.92</v>
      </c>
      <c r="AY7" s="38">
        <v>513.28</v>
      </c>
      <c r="AZ7" s="38">
        <v>914.26</v>
      </c>
      <c r="BA7" s="38">
        <v>142.24</v>
      </c>
      <c r="BB7" s="38">
        <v>116.32</v>
      </c>
      <c r="BC7" s="38">
        <v>176.6</v>
      </c>
      <c r="BD7" s="38">
        <v>213.39</v>
      </c>
      <c r="BE7" s="38">
        <v>76.040000000000006</v>
      </c>
      <c r="BF7" s="38">
        <v>1009.55</v>
      </c>
      <c r="BG7" s="38">
        <v>720.45</v>
      </c>
      <c r="BH7" s="38">
        <v>648.73</v>
      </c>
      <c r="BI7" s="38">
        <v>606.94000000000005</v>
      </c>
      <c r="BJ7" s="38">
        <v>546.65</v>
      </c>
      <c r="BK7" s="38">
        <v>1716.47</v>
      </c>
      <c r="BL7" s="38">
        <v>1741.94</v>
      </c>
      <c r="BM7" s="38">
        <v>1451.54</v>
      </c>
      <c r="BN7" s="38">
        <v>1700.42</v>
      </c>
      <c r="BO7" s="38">
        <v>1491.92</v>
      </c>
      <c r="BP7" s="38">
        <v>920.42</v>
      </c>
      <c r="BQ7" s="38">
        <v>90.34</v>
      </c>
      <c r="BR7" s="38">
        <v>93.82</v>
      </c>
      <c r="BS7" s="38">
        <v>95.49</v>
      </c>
      <c r="BT7" s="38">
        <v>102.66</v>
      </c>
      <c r="BU7" s="38">
        <v>100</v>
      </c>
      <c r="BV7" s="38">
        <v>35.049999999999997</v>
      </c>
      <c r="BW7" s="38">
        <v>33.86</v>
      </c>
      <c r="BX7" s="38">
        <v>33.58</v>
      </c>
      <c r="BY7" s="38">
        <v>34.51</v>
      </c>
      <c r="BZ7" s="38">
        <v>46.77</v>
      </c>
      <c r="CA7" s="38">
        <v>47.34</v>
      </c>
      <c r="CB7" s="38">
        <v>190.36</v>
      </c>
      <c r="CC7" s="38">
        <v>185.59</v>
      </c>
      <c r="CD7" s="38">
        <v>181.62</v>
      </c>
      <c r="CE7" s="38">
        <v>169.66</v>
      </c>
      <c r="CF7" s="38">
        <v>176.74</v>
      </c>
      <c r="CG7" s="38">
        <v>463.38</v>
      </c>
      <c r="CH7" s="38">
        <v>510.15</v>
      </c>
      <c r="CI7" s="38">
        <v>514.39</v>
      </c>
      <c r="CJ7" s="38">
        <v>476.11</v>
      </c>
      <c r="CK7" s="38">
        <v>348.75</v>
      </c>
      <c r="CL7" s="38">
        <v>360.3</v>
      </c>
      <c r="CM7" s="38" t="s">
        <v>114</v>
      </c>
      <c r="CN7" s="38" t="s">
        <v>114</v>
      </c>
      <c r="CO7" s="38" t="s">
        <v>114</v>
      </c>
      <c r="CP7" s="38" t="s">
        <v>114</v>
      </c>
      <c r="CQ7" s="38" t="s">
        <v>114</v>
      </c>
      <c r="CR7" s="38">
        <v>31.37</v>
      </c>
      <c r="CS7" s="38">
        <v>29.86</v>
      </c>
      <c r="CT7" s="38">
        <v>29.28</v>
      </c>
      <c r="CU7" s="38">
        <v>29.4</v>
      </c>
      <c r="CV7" s="38">
        <v>29.8</v>
      </c>
      <c r="CW7" s="38">
        <v>34.06</v>
      </c>
      <c r="CX7" s="38">
        <v>83.08</v>
      </c>
      <c r="CY7" s="38">
        <v>83.59</v>
      </c>
      <c r="CZ7" s="38">
        <v>84.01</v>
      </c>
      <c r="DA7" s="38">
        <v>84.15</v>
      </c>
      <c r="DB7" s="38">
        <v>84.48</v>
      </c>
      <c r="DC7" s="38">
        <v>67.38</v>
      </c>
      <c r="DD7" s="38">
        <v>65.95</v>
      </c>
      <c r="DE7" s="38">
        <v>66.819999999999993</v>
      </c>
      <c r="DF7" s="38">
        <v>63.77</v>
      </c>
      <c r="DG7" s="38">
        <v>66.95</v>
      </c>
      <c r="DH7" s="38">
        <v>79.14</v>
      </c>
      <c r="DI7" s="38">
        <v>10.96</v>
      </c>
      <c r="DJ7" s="38">
        <v>26.34</v>
      </c>
      <c r="DK7" s="38">
        <v>28.36</v>
      </c>
      <c r="DL7" s="38">
        <v>30.34</v>
      </c>
      <c r="DM7" s="38">
        <v>32.25</v>
      </c>
      <c r="DN7" s="38">
        <v>6.54</v>
      </c>
      <c r="DO7" s="38">
        <v>10.48</v>
      </c>
      <c r="DP7" s="38">
        <v>7.92</v>
      </c>
      <c r="DQ7" s="38">
        <v>8.77</v>
      </c>
      <c r="DR7" s="38">
        <v>11.16</v>
      </c>
      <c r="DS7" s="38">
        <v>25.06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0.25</v>
      </c>
      <c r="EK7" s="38">
        <v>0.31</v>
      </c>
      <c r="EL7" s="38">
        <v>0.1</v>
      </c>
      <c r="EM7" s="38">
        <v>0</v>
      </c>
      <c r="EN7" s="38">
        <v>0</v>
      </c>
      <c r="EO7" s="38">
        <v>0.01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2018-12-03T08:56:35Z</dcterms:created>
  <dcterms:modified xsi:type="dcterms:W3CDTF">2019-01-22T06:06:19Z</dcterms:modified>
  <cp:category/>
</cp:coreProperties>
</file>