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90.130\上下水道課共有フォルダ$\10_業務係\04 経営戦略\経営比較分析表\水道\H29（H30作成）\"/>
    </mc:Choice>
  </mc:AlternateContent>
  <workbookProtection workbookAlgorithmName="SHA-512" workbookHashValue="SJre+5vtWoBAieqVnFIYIYWh7X9BJAkO7Dhyq1LzCQeZkbKbtgUfhgLU2zMq0LMwttcKUp1xzX4znZ6BKl9haA==" workbookSaltValue="su4Px6pbRaKSNLMtYf1/yA=="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<sst xmlns="http://schemas.openxmlformats.org/spreadsheetml/2006/main" count="232" uniqueCount="120">
  <si>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</si>
  <si>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</si>
  <si>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</si>
  <si>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</si>
  <si>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</si>
  <si>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</si>
  <si>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</si>
  <si>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</si>
  <si>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</si>
  <si>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</si>
  <si>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</si>
  <si>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</si>
  <si>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</si>
  <si>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</si>
  <si>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</si>
  <si>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</si>
  <si>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</si>
  <si>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</si>
  <si>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</si>
  <si>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</si>
  <si>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</si>
  <si>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</si>
  <si>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</si>
  <si>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</si>
  <si>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</si>
  <si>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</si>
  <si>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</si>
  <si>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</si>
  <si>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</si>
  <si>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</si>
  <si>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</si>
  <si>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</si>
  <si>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</si>
  <si>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</si>
  <si>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</si>
  <si>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</si>
  <si>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</si>
  <si>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</si>
  <si>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</si>
  <si>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</si>
  <si>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</si>
  <si>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</si>
  <si>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</si>
  <si>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</si>
  <si>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</si>
  <si>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</si>
  <si>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</si>
  <si>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</si>
  <si>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</si>
  <si>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</si>
  <si>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</si>
  <si>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</si>
  <si>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</si>
  <si>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</si>
  <si>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</si>
  <si>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</si>
  <si>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</si>
  <si>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</si>
  <si>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</si>
  <si>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</si>
  <si>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</si>
  <si>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</si>
  <si>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</si>
  <si>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</si>
  <si>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</si>
  <si>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</si>
  <si>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</si>
  <si>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</si>
  <si>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</si>
  <si>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</si>
  <si>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</si>
  <si>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</si>
  <si>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</si>
  <si>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</si>
  <si>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</si>
  <si>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</si>
  <si>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</si>
  <si>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</si>
  <si>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</si>
  <si>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</si>
  <si>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</si>
  <si>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</si>
  <si>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</si>
  <si>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</si>
  <si>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</si>
  <si>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</si>
  <si>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</si>
  <si>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</si>
  <si>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</si>
  <si>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</si>
  <si>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</si>
  <si>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</si>
  <si>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</si>
  <si>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</si>
  <si>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</si>
  <si>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</si>
  <si>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</si>
  <si>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</si>
  <si>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</si>
  <si>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</si>
  <si>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</si>
  <si>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</si>
  <si>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</si>
  <si>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</si>
  <si>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</si>
  <si>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岡垣町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</si>
  <si>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</si>
  <si>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</si>
  <si>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</si>
  <si>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</si>
  <si>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</si>
  <si>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</si>
  <si>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</si>
  <si>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</si>
  <si>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</si>
  <si>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</si>
  <si>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</si>
  <si>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平成18年4月に事務事業の効率性と職員の削減による人件費の軽減を図るため、水道課と下水道課の組織統合を行うなど一般経費の削減に努めている。
　また、岡垣町の水道の約85％は地下水を水源としており、類似団体等と比較しても原価は低く抑えられている。
　県内でも比較的低い水道料金で、平成2年度より実質的な料金改定を行わず、効率的な経営に努めてきたが、経常収支比率は100％を超えてはいるものの類似団体や全国平均と比べても低い状況である。また、料金回収率も類似団体等と比較すると割合が低く、100％以下となっており、適正な料金収入になっていないと言える。
　節水意識の向上や節水機器の普及、大口契約者の使用形態の変更、少子高齢化の進展など水道を取り巻く環境は大きく変化し、給水戸数は伸びても収益は減少しており、今後も長期的な財政計画のもと経費の節減に努める予定である。</t>
    <phoneticPr fontId="16"/>
  </si>
  <si>
    <t>　管路経年化率は、管種・管材により評価し計画的に更新しているが、類似団体や全国平均と比較すると非常に高い数値となっており、老朽化が進んでいると言える。
　今後も引き続き、現有施設の健全性を適切に評価し、将来における資産の更新需要を把握し、重要度・優先度を踏まえた更新投資に取り組む必要がある。
　</t>
    <phoneticPr fontId="16"/>
  </si>
  <si>
    <t>　水道事業は昭和37年度から供用開始し、既に55年が経過している。
　管路経年化率も高く、施設は老朽化しており、今後、更新投資額の増大が見込まれる。しかし、給水収益は年々減少しており、経常収支比率も100%を超えているものの類似団体等と比較しても低い数値となっている。また、料金回収率も低い水準にあり、今後も各種経営指標の推移にも着目し、健全な経営に努めるとともに、料金の見直しを検討する必要がある。</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</si>
</sst>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1.43</c:v>
                </c:pt>
                <c:pt idx="1">
                  <c:v>0.87</c:v>
                </c:pt>
                <c:pt idx="2">
                  <c:v>0.92</c:v>
                </c:pt>
                <c:pt idx="3">
                  <c:v>0.81</c:v>
                </c:pt>
                <c:pt idx="4">
                  <c:v>0.43</c:v>
                </c:pt>
              </c:numCache>
            </c:numRef>
          </c:val>
          <c:extLst>
            <c:ext xmlns:c16="http://schemas.microsoft.com/office/drawing/2014/chart" uri="{C3380CC4-5D6E-409C-BE32-E72D297353CC}">
              <c16:uniqueId val="{00000000-B63E-45FF-8046-BBE4612DD34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B63E-45FF-8046-BBE4612DD34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59.88</c:v>
                </c:pt>
                <c:pt idx="1">
                  <c:v>78.53</c:v>
                </c:pt>
                <c:pt idx="2">
                  <c:v>79.28</c:v>
                </c:pt>
                <c:pt idx="3">
                  <c:v>79.150000000000006</c:v>
                </c:pt>
                <c:pt idx="4">
                  <c:v>79.44</c:v>
                </c:pt>
              </c:numCache>
            </c:numRef>
          </c:val>
          <c:extLst>
            <c:ext xmlns:c16="http://schemas.microsoft.com/office/drawing/2014/chart" uri="{C3380CC4-5D6E-409C-BE32-E72D297353CC}">
              <c16:uniqueId val="{00000000-A566-4F8C-9331-DB86F801C7D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A566-4F8C-9331-DB86F801C7D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88.13</c:v>
                </c:pt>
                <c:pt idx="1">
                  <c:v>88.41</c:v>
                </c:pt>
                <c:pt idx="2">
                  <c:v>86.5</c:v>
                </c:pt>
                <c:pt idx="3">
                  <c:v>86.88</c:v>
                </c:pt>
                <c:pt idx="4">
                  <c:v>85.42</c:v>
                </c:pt>
              </c:numCache>
            </c:numRef>
          </c:val>
          <c:extLst>
            <c:ext xmlns:c16="http://schemas.microsoft.com/office/drawing/2014/chart" uri="{C3380CC4-5D6E-409C-BE32-E72D297353CC}">
              <c16:uniqueId val="{00000000-C6A1-4DC9-A815-FB5E6ED6DE8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C6A1-4DC9-A815-FB5E6ED6DE8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101.61</c:v>
                </c:pt>
                <c:pt idx="1">
                  <c:v>103.44</c:v>
                </c:pt>
                <c:pt idx="2">
                  <c:v>104.03</c:v>
                </c:pt>
                <c:pt idx="3">
                  <c:v>101.1</c:v>
                </c:pt>
                <c:pt idx="4">
                  <c:v>104.81</c:v>
                </c:pt>
              </c:numCache>
            </c:numRef>
          </c:val>
          <c:extLst>
            <c:ext xmlns:c16="http://schemas.microsoft.com/office/drawing/2014/chart" uri="{C3380CC4-5D6E-409C-BE32-E72D297353CC}">
              <c16:uniqueId val="{00000000-A4CD-4AE1-AEFC-A664B62AF0C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A4CD-4AE1-AEFC-A664B62AF0C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34.01</c:v>
                </c:pt>
                <c:pt idx="1">
                  <c:v>43.93</c:v>
                </c:pt>
                <c:pt idx="2">
                  <c:v>44.72</c:v>
                </c:pt>
                <c:pt idx="3">
                  <c:v>45.35</c:v>
                </c:pt>
                <c:pt idx="4">
                  <c:v>46.29</c:v>
                </c:pt>
              </c:numCache>
            </c:numRef>
          </c:val>
          <c:extLst>
            <c:ext xmlns:c16="http://schemas.microsoft.com/office/drawing/2014/chart" uri="{C3380CC4-5D6E-409C-BE32-E72D297353CC}">
              <c16:uniqueId val="{00000000-9A4D-4E13-B17B-D9D2A424C71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9A4D-4E13-B17B-D9D2A424C71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66.010000000000005</c:v>
                </c:pt>
                <c:pt idx="1">
                  <c:v>65.36</c:v>
                </c:pt>
                <c:pt idx="2">
                  <c:v>64.900000000000006</c:v>
                </c:pt>
                <c:pt idx="3">
                  <c:v>21.67</c:v>
                </c:pt>
                <c:pt idx="4">
                  <c:v>21.23</c:v>
                </c:pt>
              </c:numCache>
            </c:numRef>
          </c:val>
          <c:extLst>
            <c:ext xmlns:c16="http://schemas.microsoft.com/office/drawing/2014/chart" uri="{C3380CC4-5D6E-409C-BE32-E72D297353CC}">
              <c16:uniqueId val="{00000000-7561-4920-B934-65E4F006435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7561-4920-B934-65E4F006435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D9-44DB-A601-EBBD8113552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D9D9-44DB-A601-EBBD8113552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1403.07</c:v>
                </c:pt>
                <c:pt idx="1">
                  <c:v>278.94</c:v>
                </c:pt>
                <c:pt idx="2">
                  <c:v>262.22000000000003</c:v>
                </c:pt>
                <c:pt idx="3">
                  <c:v>252.5</c:v>
                </c:pt>
                <c:pt idx="4">
                  <c:v>238.03</c:v>
                </c:pt>
              </c:numCache>
            </c:numRef>
          </c:val>
          <c:extLst>
            <c:ext xmlns:c16="http://schemas.microsoft.com/office/drawing/2014/chart" uri="{C3380CC4-5D6E-409C-BE32-E72D297353CC}">
              <c16:uniqueId val="{00000000-7776-4B9C-8F34-19748A195E2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7776-4B9C-8F34-19748A195E2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578.44000000000005</c:v>
                </c:pt>
                <c:pt idx="1">
                  <c:v>599.14</c:v>
                </c:pt>
                <c:pt idx="2">
                  <c:v>606.64</c:v>
                </c:pt>
                <c:pt idx="3">
                  <c:v>605.87</c:v>
                </c:pt>
                <c:pt idx="4">
                  <c:v>608.65</c:v>
                </c:pt>
              </c:numCache>
            </c:numRef>
          </c:val>
          <c:extLst>
            <c:ext xmlns:c16="http://schemas.microsoft.com/office/drawing/2014/chart" uri="{C3380CC4-5D6E-409C-BE32-E72D297353CC}">
              <c16:uniqueId val="{00000000-0BFF-42D6-AB46-D68958B3982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0BFF-42D6-AB46-D68958B3982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95.24</c:v>
                </c:pt>
                <c:pt idx="1">
                  <c:v>96.74</c:v>
                </c:pt>
                <c:pt idx="2">
                  <c:v>96.47</c:v>
                </c:pt>
                <c:pt idx="3">
                  <c:v>94.98</c:v>
                </c:pt>
                <c:pt idx="4">
                  <c:v>97.23</c:v>
                </c:pt>
              </c:numCache>
            </c:numRef>
          </c:val>
          <c:extLst>
            <c:ext xmlns:c16="http://schemas.microsoft.com/office/drawing/2014/chart" uri="{C3380CC4-5D6E-409C-BE32-E72D297353CC}">
              <c16:uniqueId val="{00000000-F33B-403B-B30E-ECA9D2FA535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F33B-403B-B30E-ECA9D2FA535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155.9</c:v>
                </c:pt>
                <c:pt idx="1">
                  <c:v>153.34</c:v>
                </c:pt>
                <c:pt idx="2">
                  <c:v>153.43</c:v>
                </c:pt>
                <c:pt idx="3">
                  <c:v>156.30000000000001</c:v>
                </c:pt>
                <c:pt idx="4">
                  <c:v>152.74</c:v>
                </c:pt>
              </c:numCache>
            </c:numRef>
          </c:val>
          <c:extLst>
            <c:ext xmlns:c16="http://schemas.microsoft.com/office/drawing/2014/chart" uri="{C3380CC4-5D6E-409C-BE32-E72D297353CC}">
              <c16:uniqueId val="{00000000-B4E6-4521-93FA-D1210158BD0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B4E6-4521-93FA-D1210158BD0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2">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2">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8" t="str">
        <f>データ!H6</f>
        <v>福岡県　岡垣町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2">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A5</v>
      </c>
      <c r="X8" s="76"/>
      <c r="Y8" s="76"/>
      <c r="Z8" s="76"/>
      <c r="AA8" s="76"/>
      <c r="AB8" s="76"/>
      <c r="AC8" s="76"/>
      <c r="AD8" s="76" t="str">
        <f>データ!$M$6</f>
        <v>非設置</v>
      </c>
      <c r="AE8" s="76"/>
      <c r="AF8" s="76"/>
      <c r="AG8" s="76"/>
      <c r="AH8" s="76"/>
      <c r="AI8" s="76"/>
      <c r="AJ8" s="76"/>
      <c r="AK8" s="4"/>
      <c r="AL8" s="64">
        <f>データ!$R$6</f>
        <v>31973</v>
      </c>
      <c r="AM8" s="64"/>
      <c r="AN8" s="64"/>
      <c r="AO8" s="64"/>
      <c r="AP8" s="64"/>
      <c r="AQ8" s="64"/>
      <c r="AR8" s="64"/>
      <c r="AS8" s="64"/>
      <c r="AT8" s="60">
        <f>データ!$S$6</f>
        <v>48.64</v>
      </c>
      <c r="AU8" s="61"/>
      <c r="AV8" s="61"/>
      <c r="AW8" s="61"/>
      <c r="AX8" s="61"/>
      <c r="AY8" s="61"/>
      <c r="AZ8" s="61"/>
      <c r="BA8" s="61"/>
      <c r="BB8" s="63">
        <f>データ!$T$6</f>
        <v>657.34</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2">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2">
      <c r="A10" s="2"/>
      <c r="B10" s="60" t="str">
        <f>データ!$N$6</f>
        <v>-</v>
      </c>
      <c r="C10" s="61"/>
      <c r="D10" s="61"/>
      <c r="E10" s="61"/>
      <c r="F10" s="61"/>
      <c r="G10" s="61"/>
      <c r="H10" s="61"/>
      <c r="I10" s="60">
        <f>データ!$O$6</f>
        <v>44.68</v>
      </c>
      <c r="J10" s="61"/>
      <c r="K10" s="61"/>
      <c r="L10" s="61"/>
      <c r="M10" s="61"/>
      <c r="N10" s="61"/>
      <c r="O10" s="62"/>
      <c r="P10" s="63">
        <f>データ!$P$6</f>
        <v>95.62</v>
      </c>
      <c r="Q10" s="63"/>
      <c r="R10" s="63"/>
      <c r="S10" s="63"/>
      <c r="T10" s="63"/>
      <c r="U10" s="63"/>
      <c r="V10" s="63"/>
      <c r="W10" s="64">
        <f>データ!$Q$6</f>
        <v>2880</v>
      </c>
      <c r="X10" s="64"/>
      <c r="Y10" s="64"/>
      <c r="Z10" s="64"/>
      <c r="AA10" s="64"/>
      <c r="AB10" s="64"/>
      <c r="AC10" s="64"/>
      <c r="AD10" s="2"/>
      <c r="AE10" s="2"/>
      <c r="AF10" s="2"/>
      <c r="AG10" s="2"/>
      <c r="AH10" s="4"/>
      <c r="AI10" s="4"/>
      <c r="AJ10" s="4"/>
      <c r="AK10" s="4"/>
      <c r="AL10" s="64">
        <f>データ!$U$6</f>
        <v>30442</v>
      </c>
      <c r="AM10" s="64"/>
      <c r="AN10" s="64"/>
      <c r="AO10" s="64"/>
      <c r="AP10" s="64"/>
      <c r="AQ10" s="64"/>
      <c r="AR10" s="64"/>
      <c r="AS10" s="64"/>
      <c r="AT10" s="60">
        <f>データ!$V$6</f>
        <v>15.45</v>
      </c>
      <c r="AU10" s="61"/>
      <c r="AV10" s="61"/>
      <c r="AW10" s="61"/>
      <c r="AX10" s="61"/>
      <c r="AY10" s="61"/>
      <c r="AZ10" s="61"/>
      <c r="BA10" s="61"/>
      <c r="BB10" s="63">
        <f>データ!$W$6</f>
        <v>1970.36</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x14ac:dyDescent="0.2">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117</v>
      </c>
      <c r="BM16" s="89"/>
      <c r="BN16" s="89"/>
      <c r="BO16" s="89"/>
      <c r="BP16" s="89"/>
      <c r="BQ16" s="89"/>
      <c r="BR16" s="89"/>
      <c r="BS16" s="89"/>
      <c r="BT16" s="89"/>
      <c r="BU16" s="89"/>
      <c r="BV16" s="89"/>
      <c r="BW16" s="89"/>
      <c r="BX16" s="89"/>
      <c r="BY16" s="89"/>
      <c r="BZ16" s="90"/>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2">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x14ac:dyDescent="0.2">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118</v>
      </c>
      <c r="BM47" s="89"/>
      <c r="BN47" s="89"/>
      <c r="BO47" s="89"/>
      <c r="BP47" s="89"/>
      <c r="BQ47" s="89"/>
      <c r="BR47" s="89"/>
      <c r="BS47" s="89"/>
      <c r="BT47" s="89"/>
      <c r="BU47" s="89"/>
      <c r="BV47" s="89"/>
      <c r="BW47" s="89"/>
      <c r="BX47" s="89"/>
      <c r="BY47" s="89"/>
      <c r="BZ47" s="90"/>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2">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88"/>
      <c r="BM56" s="89"/>
      <c r="BN56" s="89"/>
      <c r="BO56" s="89"/>
      <c r="BP56" s="89"/>
      <c r="BQ56" s="89"/>
      <c r="BR56" s="89"/>
      <c r="BS56" s="89"/>
      <c r="BT56" s="89"/>
      <c r="BU56" s="89"/>
      <c r="BV56" s="89"/>
      <c r="BW56" s="89"/>
      <c r="BX56" s="89"/>
      <c r="BY56" s="89"/>
      <c r="BZ56" s="90"/>
    </row>
    <row r="57" spans="1:78" ht="13.5" customHeight="1" x14ac:dyDescent="0.2">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88"/>
      <c r="BM57" s="89"/>
      <c r="BN57" s="89"/>
      <c r="BO57" s="89"/>
      <c r="BP57" s="89"/>
      <c r="BQ57" s="89"/>
      <c r="BR57" s="89"/>
      <c r="BS57" s="89"/>
      <c r="BT57" s="89"/>
      <c r="BU57" s="89"/>
      <c r="BV57" s="89"/>
      <c r="BW57" s="89"/>
      <c r="BX57" s="89"/>
      <c r="BY57" s="89"/>
      <c r="BZ57" s="90"/>
    </row>
    <row r="58" spans="1:78" ht="13.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2">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8"/>
      <c r="BM60" s="89"/>
      <c r="BN60" s="89"/>
      <c r="BO60" s="89"/>
      <c r="BP60" s="89"/>
      <c r="BQ60" s="89"/>
      <c r="BR60" s="89"/>
      <c r="BS60" s="89"/>
      <c r="BT60" s="89"/>
      <c r="BU60" s="89"/>
      <c r="BV60" s="89"/>
      <c r="BW60" s="89"/>
      <c r="BX60" s="89"/>
      <c r="BY60" s="89"/>
      <c r="BZ60" s="90"/>
    </row>
    <row r="61" spans="1:78" ht="13.5" customHeight="1" x14ac:dyDescent="0.2">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8"/>
      <c r="BM61" s="89"/>
      <c r="BN61" s="89"/>
      <c r="BO61" s="89"/>
      <c r="BP61" s="89"/>
      <c r="BQ61" s="89"/>
      <c r="BR61" s="89"/>
      <c r="BS61" s="89"/>
      <c r="BT61" s="89"/>
      <c r="BU61" s="89"/>
      <c r="BV61" s="89"/>
      <c r="BW61" s="89"/>
      <c r="BX61" s="89"/>
      <c r="BY61" s="89"/>
      <c r="BZ61" s="90"/>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119</v>
      </c>
      <c r="BM66" s="89"/>
      <c r="BN66" s="89"/>
      <c r="BO66" s="89"/>
      <c r="BP66" s="89"/>
      <c r="BQ66" s="89"/>
      <c r="BR66" s="89"/>
      <c r="BS66" s="89"/>
      <c r="BT66" s="89"/>
      <c r="BU66" s="89"/>
      <c r="BV66" s="89"/>
      <c r="BW66" s="89"/>
      <c r="BX66" s="89"/>
      <c r="BY66" s="89"/>
      <c r="BZ66" s="90"/>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2">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88"/>
      <c r="BM79" s="89"/>
      <c r="BN79" s="89"/>
      <c r="BO79" s="89"/>
      <c r="BP79" s="89"/>
      <c r="BQ79" s="89"/>
      <c r="BR79" s="89"/>
      <c r="BS79" s="89"/>
      <c r="BT79" s="89"/>
      <c r="BU79" s="89"/>
      <c r="BV79" s="89"/>
      <c r="BW79" s="89"/>
      <c r="BX79" s="89"/>
      <c r="BY79" s="89"/>
      <c r="BZ79" s="90"/>
    </row>
    <row r="80" spans="1:78" ht="13.5" customHeight="1" x14ac:dyDescent="0.2">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88"/>
      <c r="BM80" s="89"/>
      <c r="BN80" s="89"/>
      <c r="BO80" s="89"/>
      <c r="BP80" s="89"/>
      <c r="BQ80" s="89"/>
      <c r="BR80" s="89"/>
      <c r="BS80" s="89"/>
      <c r="BT80" s="89"/>
      <c r="BU80" s="89"/>
      <c r="BV80" s="89"/>
      <c r="BW80" s="89"/>
      <c r="BX80" s="89"/>
      <c r="BY80" s="89"/>
      <c r="BZ80" s="90"/>
    </row>
    <row r="81" spans="1:78" ht="13.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2rvxX1HJ4T/ZSjYeyK5NiVWOGM1186men2fgF+GUUAIO8fbLDUZFM91ekiemMI8PWsGn8OvUo7oR3ZYNdnSJqA==" saltValue="M1xaouQUfPZ0/BxhR2RYG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2">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2">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2">
      <c r="A6" s="28" t="s">
        <v>104</v>
      </c>
      <c r="B6" s="33">
        <f>B7</f>
        <v>2017</v>
      </c>
      <c r="C6" s="33">
        <f t="shared" ref="C6:W6" si="3">C7</f>
        <v>403831</v>
      </c>
      <c r="D6" s="33">
        <f t="shared" si="3"/>
        <v>46</v>
      </c>
      <c r="E6" s="33">
        <f t="shared" si="3"/>
        <v>1</v>
      </c>
      <c r="F6" s="33">
        <f t="shared" si="3"/>
        <v>0</v>
      </c>
      <c r="G6" s="33">
        <f t="shared" si="3"/>
        <v>1</v>
      </c>
      <c r="H6" s="33" t="str">
        <f t="shared" si="3"/>
        <v>福岡県　岡垣町</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44.68</v>
      </c>
      <c r="P6" s="34">
        <f t="shared" si="3"/>
        <v>95.62</v>
      </c>
      <c r="Q6" s="34">
        <f t="shared" si="3"/>
        <v>2880</v>
      </c>
      <c r="R6" s="34">
        <f t="shared" si="3"/>
        <v>31973</v>
      </c>
      <c r="S6" s="34">
        <f t="shared" si="3"/>
        <v>48.64</v>
      </c>
      <c r="T6" s="34">
        <f t="shared" si="3"/>
        <v>657.34</v>
      </c>
      <c r="U6" s="34">
        <f t="shared" si="3"/>
        <v>30442</v>
      </c>
      <c r="V6" s="34">
        <f t="shared" si="3"/>
        <v>15.45</v>
      </c>
      <c r="W6" s="34">
        <f t="shared" si="3"/>
        <v>1970.36</v>
      </c>
      <c r="X6" s="35">
        <f>IF(X7="",NA(),X7)</f>
        <v>101.61</v>
      </c>
      <c r="Y6" s="35">
        <f t="shared" ref="Y6:AG6" si="4">IF(Y7="",NA(),Y7)</f>
        <v>103.44</v>
      </c>
      <c r="Z6" s="35">
        <f t="shared" si="4"/>
        <v>104.03</v>
      </c>
      <c r="AA6" s="35">
        <f t="shared" si="4"/>
        <v>101.1</v>
      </c>
      <c r="AB6" s="35">
        <f t="shared" si="4"/>
        <v>104.81</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1403.07</v>
      </c>
      <c r="AU6" s="35">
        <f t="shared" ref="AU6:BC6" si="6">IF(AU7="",NA(),AU7)</f>
        <v>278.94</v>
      </c>
      <c r="AV6" s="35">
        <f t="shared" si="6"/>
        <v>262.22000000000003</v>
      </c>
      <c r="AW6" s="35">
        <f t="shared" si="6"/>
        <v>252.5</v>
      </c>
      <c r="AX6" s="35">
        <f t="shared" si="6"/>
        <v>238.03</v>
      </c>
      <c r="AY6" s="35">
        <f t="shared" si="6"/>
        <v>909.68</v>
      </c>
      <c r="AZ6" s="35">
        <f t="shared" si="6"/>
        <v>382.09</v>
      </c>
      <c r="BA6" s="35">
        <f t="shared" si="6"/>
        <v>371.31</v>
      </c>
      <c r="BB6" s="35">
        <f t="shared" si="6"/>
        <v>377.63</v>
      </c>
      <c r="BC6" s="35">
        <f t="shared" si="6"/>
        <v>357.34</v>
      </c>
      <c r="BD6" s="34" t="str">
        <f>IF(BD7="","",IF(BD7="-","【-】","【"&amp;SUBSTITUTE(TEXT(BD7,"#,##0.00"),"-","△")&amp;"】"))</f>
        <v>【264.34】</v>
      </c>
      <c r="BE6" s="35">
        <f>IF(BE7="",NA(),BE7)</f>
        <v>578.44000000000005</v>
      </c>
      <c r="BF6" s="35">
        <f t="shared" ref="BF6:BN6" si="7">IF(BF7="",NA(),BF7)</f>
        <v>599.14</v>
      </c>
      <c r="BG6" s="35">
        <f t="shared" si="7"/>
        <v>606.64</v>
      </c>
      <c r="BH6" s="35">
        <f t="shared" si="7"/>
        <v>605.87</v>
      </c>
      <c r="BI6" s="35">
        <f t="shared" si="7"/>
        <v>608.65</v>
      </c>
      <c r="BJ6" s="35">
        <f t="shared" si="7"/>
        <v>382.65</v>
      </c>
      <c r="BK6" s="35">
        <f t="shared" si="7"/>
        <v>385.06</v>
      </c>
      <c r="BL6" s="35">
        <f t="shared" si="7"/>
        <v>373.09</v>
      </c>
      <c r="BM6" s="35">
        <f t="shared" si="7"/>
        <v>364.71</v>
      </c>
      <c r="BN6" s="35">
        <f t="shared" si="7"/>
        <v>373.69</v>
      </c>
      <c r="BO6" s="34" t="str">
        <f>IF(BO7="","",IF(BO7="-","【-】","【"&amp;SUBSTITUTE(TEXT(BO7,"#,##0.00"),"-","△")&amp;"】"))</f>
        <v>【274.27】</v>
      </c>
      <c r="BP6" s="35">
        <f>IF(BP7="",NA(),BP7)</f>
        <v>95.24</v>
      </c>
      <c r="BQ6" s="35">
        <f t="shared" ref="BQ6:BY6" si="8">IF(BQ7="",NA(),BQ7)</f>
        <v>96.74</v>
      </c>
      <c r="BR6" s="35">
        <f t="shared" si="8"/>
        <v>96.47</v>
      </c>
      <c r="BS6" s="35">
        <f t="shared" si="8"/>
        <v>94.98</v>
      </c>
      <c r="BT6" s="35">
        <f t="shared" si="8"/>
        <v>97.23</v>
      </c>
      <c r="BU6" s="35">
        <f t="shared" si="8"/>
        <v>96.1</v>
      </c>
      <c r="BV6" s="35">
        <f t="shared" si="8"/>
        <v>99.07</v>
      </c>
      <c r="BW6" s="35">
        <f t="shared" si="8"/>
        <v>99.99</v>
      </c>
      <c r="BX6" s="35">
        <f t="shared" si="8"/>
        <v>100.65</v>
      </c>
      <c r="BY6" s="35">
        <f t="shared" si="8"/>
        <v>99.87</v>
      </c>
      <c r="BZ6" s="34" t="str">
        <f>IF(BZ7="","",IF(BZ7="-","【-】","【"&amp;SUBSTITUTE(TEXT(BZ7,"#,##0.00"),"-","△")&amp;"】"))</f>
        <v>【104.36】</v>
      </c>
      <c r="CA6" s="35">
        <f>IF(CA7="",NA(),CA7)</f>
        <v>155.9</v>
      </c>
      <c r="CB6" s="35">
        <f t="shared" ref="CB6:CJ6" si="9">IF(CB7="",NA(),CB7)</f>
        <v>153.34</v>
      </c>
      <c r="CC6" s="35">
        <f t="shared" si="9"/>
        <v>153.43</v>
      </c>
      <c r="CD6" s="35">
        <f t="shared" si="9"/>
        <v>156.30000000000001</v>
      </c>
      <c r="CE6" s="35">
        <f t="shared" si="9"/>
        <v>152.74</v>
      </c>
      <c r="CF6" s="35">
        <f t="shared" si="9"/>
        <v>178.39</v>
      </c>
      <c r="CG6" s="35">
        <f t="shared" si="9"/>
        <v>173.03</v>
      </c>
      <c r="CH6" s="35">
        <f t="shared" si="9"/>
        <v>171.15</v>
      </c>
      <c r="CI6" s="35">
        <f t="shared" si="9"/>
        <v>170.19</v>
      </c>
      <c r="CJ6" s="35">
        <f t="shared" si="9"/>
        <v>171.81</v>
      </c>
      <c r="CK6" s="34" t="str">
        <f>IF(CK7="","",IF(CK7="-","【-】","【"&amp;SUBSTITUTE(TEXT(CK7,"#,##0.00"),"-","△")&amp;"】"))</f>
        <v>【165.71】</v>
      </c>
      <c r="CL6" s="35">
        <f>IF(CL7="",NA(),CL7)</f>
        <v>59.88</v>
      </c>
      <c r="CM6" s="35">
        <f t="shared" ref="CM6:CU6" si="10">IF(CM7="",NA(),CM7)</f>
        <v>78.53</v>
      </c>
      <c r="CN6" s="35">
        <f t="shared" si="10"/>
        <v>79.28</v>
      </c>
      <c r="CO6" s="35">
        <f t="shared" si="10"/>
        <v>79.150000000000006</v>
      </c>
      <c r="CP6" s="35">
        <f t="shared" si="10"/>
        <v>79.44</v>
      </c>
      <c r="CQ6" s="35">
        <f t="shared" si="10"/>
        <v>59.23</v>
      </c>
      <c r="CR6" s="35">
        <f t="shared" si="10"/>
        <v>58.58</v>
      </c>
      <c r="CS6" s="35">
        <f t="shared" si="10"/>
        <v>58.53</v>
      </c>
      <c r="CT6" s="35">
        <f t="shared" si="10"/>
        <v>59.01</v>
      </c>
      <c r="CU6" s="35">
        <f t="shared" si="10"/>
        <v>60.03</v>
      </c>
      <c r="CV6" s="34" t="str">
        <f>IF(CV7="","",IF(CV7="-","【-】","【"&amp;SUBSTITUTE(TEXT(CV7,"#,##0.00"),"-","△")&amp;"】"))</f>
        <v>【60.41】</v>
      </c>
      <c r="CW6" s="35">
        <f>IF(CW7="",NA(),CW7)</f>
        <v>88.13</v>
      </c>
      <c r="CX6" s="35">
        <f t="shared" ref="CX6:DF6" si="11">IF(CX7="",NA(),CX7)</f>
        <v>88.41</v>
      </c>
      <c r="CY6" s="35">
        <f t="shared" si="11"/>
        <v>86.5</v>
      </c>
      <c r="CZ6" s="35">
        <f t="shared" si="11"/>
        <v>86.88</v>
      </c>
      <c r="DA6" s="35">
        <f t="shared" si="11"/>
        <v>85.42</v>
      </c>
      <c r="DB6" s="35">
        <f t="shared" si="11"/>
        <v>85.53</v>
      </c>
      <c r="DC6" s="35">
        <f t="shared" si="11"/>
        <v>85.23</v>
      </c>
      <c r="DD6" s="35">
        <f t="shared" si="11"/>
        <v>85.26</v>
      </c>
      <c r="DE6" s="35">
        <f t="shared" si="11"/>
        <v>85.37</v>
      </c>
      <c r="DF6" s="35">
        <f t="shared" si="11"/>
        <v>84.81</v>
      </c>
      <c r="DG6" s="34" t="str">
        <f>IF(DG7="","",IF(DG7="-","【-】","【"&amp;SUBSTITUTE(TEXT(DG7,"#,##0.00"),"-","△")&amp;"】"))</f>
        <v>【89.93】</v>
      </c>
      <c r="DH6" s="35">
        <f>IF(DH7="",NA(),DH7)</f>
        <v>34.01</v>
      </c>
      <c r="DI6" s="35">
        <f t="shared" ref="DI6:DQ6" si="12">IF(DI7="",NA(),DI7)</f>
        <v>43.93</v>
      </c>
      <c r="DJ6" s="35">
        <f t="shared" si="12"/>
        <v>44.72</v>
      </c>
      <c r="DK6" s="35">
        <f t="shared" si="12"/>
        <v>45.35</v>
      </c>
      <c r="DL6" s="35">
        <f t="shared" si="12"/>
        <v>46.29</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66.010000000000005</v>
      </c>
      <c r="DT6" s="35">
        <f t="shared" ref="DT6:EB6" si="13">IF(DT7="",NA(),DT7)</f>
        <v>65.36</v>
      </c>
      <c r="DU6" s="35">
        <f t="shared" si="13"/>
        <v>64.900000000000006</v>
      </c>
      <c r="DV6" s="35">
        <f t="shared" si="13"/>
        <v>21.67</v>
      </c>
      <c r="DW6" s="35">
        <f t="shared" si="13"/>
        <v>21.23</v>
      </c>
      <c r="DX6" s="35">
        <f t="shared" si="13"/>
        <v>8.39</v>
      </c>
      <c r="DY6" s="35">
        <f t="shared" si="13"/>
        <v>10.09</v>
      </c>
      <c r="DZ6" s="35">
        <f t="shared" si="13"/>
        <v>10.54</v>
      </c>
      <c r="EA6" s="35">
        <f t="shared" si="13"/>
        <v>12.03</v>
      </c>
      <c r="EB6" s="35">
        <f t="shared" si="13"/>
        <v>12.19</v>
      </c>
      <c r="EC6" s="34" t="str">
        <f>IF(EC7="","",IF(EC7="-","【-】","【"&amp;SUBSTITUTE(TEXT(EC7,"#,##0.00"),"-","△")&amp;"】"))</f>
        <v>【15.89】</v>
      </c>
      <c r="ED6" s="35">
        <f>IF(ED7="",NA(),ED7)</f>
        <v>1.43</v>
      </c>
      <c r="EE6" s="35">
        <f t="shared" ref="EE6:EM6" si="14">IF(EE7="",NA(),EE7)</f>
        <v>0.87</v>
      </c>
      <c r="EF6" s="35">
        <f t="shared" si="14"/>
        <v>0.92</v>
      </c>
      <c r="EG6" s="35">
        <f t="shared" si="14"/>
        <v>0.81</v>
      </c>
      <c r="EH6" s="35">
        <f t="shared" si="14"/>
        <v>0.43</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2">
      <c r="A7" s="28"/>
      <c r="B7" s="37">
        <v>2017</v>
      </c>
      <c r="C7" s="37">
        <v>403831</v>
      </c>
      <c r="D7" s="37">
        <v>46</v>
      </c>
      <c r="E7" s="37">
        <v>1</v>
      </c>
      <c r="F7" s="37">
        <v>0</v>
      </c>
      <c r="G7" s="37">
        <v>1</v>
      </c>
      <c r="H7" s="37" t="s">
        <v>105</v>
      </c>
      <c r="I7" s="37" t="s">
        <v>106</v>
      </c>
      <c r="J7" s="37" t="s">
        <v>107</v>
      </c>
      <c r="K7" s="37" t="s">
        <v>108</v>
      </c>
      <c r="L7" s="37" t="s">
        <v>109</v>
      </c>
      <c r="M7" s="37" t="s">
        <v>110</v>
      </c>
      <c r="N7" s="38" t="s">
        <v>111</v>
      </c>
      <c r="O7" s="38">
        <v>44.68</v>
      </c>
      <c r="P7" s="38">
        <v>95.62</v>
      </c>
      <c r="Q7" s="38">
        <v>2880</v>
      </c>
      <c r="R7" s="38">
        <v>31973</v>
      </c>
      <c r="S7" s="38">
        <v>48.64</v>
      </c>
      <c r="T7" s="38">
        <v>657.34</v>
      </c>
      <c r="U7" s="38">
        <v>30442</v>
      </c>
      <c r="V7" s="38">
        <v>15.45</v>
      </c>
      <c r="W7" s="38">
        <v>1970.36</v>
      </c>
      <c r="X7" s="38">
        <v>101.61</v>
      </c>
      <c r="Y7" s="38">
        <v>103.44</v>
      </c>
      <c r="Z7" s="38">
        <v>104.03</v>
      </c>
      <c r="AA7" s="38">
        <v>101.1</v>
      </c>
      <c r="AB7" s="38">
        <v>104.81</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1403.07</v>
      </c>
      <c r="AU7" s="38">
        <v>278.94</v>
      </c>
      <c r="AV7" s="38">
        <v>262.22000000000003</v>
      </c>
      <c r="AW7" s="38">
        <v>252.5</v>
      </c>
      <c r="AX7" s="38">
        <v>238.03</v>
      </c>
      <c r="AY7" s="38">
        <v>909.68</v>
      </c>
      <c r="AZ7" s="38">
        <v>382.09</v>
      </c>
      <c r="BA7" s="38">
        <v>371.31</v>
      </c>
      <c r="BB7" s="38">
        <v>377.63</v>
      </c>
      <c r="BC7" s="38">
        <v>357.34</v>
      </c>
      <c r="BD7" s="38">
        <v>264.33999999999997</v>
      </c>
      <c r="BE7" s="38">
        <v>578.44000000000005</v>
      </c>
      <c r="BF7" s="38">
        <v>599.14</v>
      </c>
      <c r="BG7" s="38">
        <v>606.64</v>
      </c>
      <c r="BH7" s="38">
        <v>605.87</v>
      </c>
      <c r="BI7" s="38">
        <v>608.65</v>
      </c>
      <c r="BJ7" s="38">
        <v>382.65</v>
      </c>
      <c r="BK7" s="38">
        <v>385.06</v>
      </c>
      <c r="BL7" s="38">
        <v>373.09</v>
      </c>
      <c r="BM7" s="38">
        <v>364.71</v>
      </c>
      <c r="BN7" s="38">
        <v>373.69</v>
      </c>
      <c r="BO7" s="38">
        <v>274.27</v>
      </c>
      <c r="BP7" s="38">
        <v>95.24</v>
      </c>
      <c r="BQ7" s="38">
        <v>96.74</v>
      </c>
      <c r="BR7" s="38">
        <v>96.47</v>
      </c>
      <c r="BS7" s="38">
        <v>94.98</v>
      </c>
      <c r="BT7" s="38">
        <v>97.23</v>
      </c>
      <c r="BU7" s="38">
        <v>96.1</v>
      </c>
      <c r="BV7" s="38">
        <v>99.07</v>
      </c>
      <c r="BW7" s="38">
        <v>99.99</v>
      </c>
      <c r="BX7" s="38">
        <v>100.65</v>
      </c>
      <c r="BY7" s="38">
        <v>99.87</v>
      </c>
      <c r="BZ7" s="38">
        <v>104.36</v>
      </c>
      <c r="CA7" s="38">
        <v>155.9</v>
      </c>
      <c r="CB7" s="38">
        <v>153.34</v>
      </c>
      <c r="CC7" s="38">
        <v>153.43</v>
      </c>
      <c r="CD7" s="38">
        <v>156.30000000000001</v>
      </c>
      <c r="CE7" s="38">
        <v>152.74</v>
      </c>
      <c r="CF7" s="38">
        <v>178.39</v>
      </c>
      <c r="CG7" s="38">
        <v>173.03</v>
      </c>
      <c r="CH7" s="38">
        <v>171.15</v>
      </c>
      <c r="CI7" s="38">
        <v>170.19</v>
      </c>
      <c r="CJ7" s="38">
        <v>171.81</v>
      </c>
      <c r="CK7" s="38">
        <v>165.71</v>
      </c>
      <c r="CL7" s="38">
        <v>59.88</v>
      </c>
      <c r="CM7" s="38">
        <v>78.53</v>
      </c>
      <c r="CN7" s="38">
        <v>79.28</v>
      </c>
      <c r="CO7" s="38">
        <v>79.150000000000006</v>
      </c>
      <c r="CP7" s="38">
        <v>79.44</v>
      </c>
      <c r="CQ7" s="38">
        <v>59.23</v>
      </c>
      <c r="CR7" s="38">
        <v>58.58</v>
      </c>
      <c r="CS7" s="38">
        <v>58.53</v>
      </c>
      <c r="CT7" s="38">
        <v>59.01</v>
      </c>
      <c r="CU7" s="38">
        <v>60.03</v>
      </c>
      <c r="CV7" s="38">
        <v>60.41</v>
      </c>
      <c r="CW7" s="38">
        <v>88.13</v>
      </c>
      <c r="CX7" s="38">
        <v>88.41</v>
      </c>
      <c r="CY7" s="38">
        <v>86.5</v>
      </c>
      <c r="CZ7" s="38">
        <v>86.88</v>
      </c>
      <c r="DA7" s="38">
        <v>85.42</v>
      </c>
      <c r="DB7" s="38">
        <v>85.53</v>
      </c>
      <c r="DC7" s="38">
        <v>85.23</v>
      </c>
      <c r="DD7" s="38">
        <v>85.26</v>
      </c>
      <c r="DE7" s="38">
        <v>85.37</v>
      </c>
      <c r="DF7" s="38">
        <v>84.81</v>
      </c>
      <c r="DG7" s="38">
        <v>89.93</v>
      </c>
      <c r="DH7" s="38">
        <v>34.01</v>
      </c>
      <c r="DI7" s="38">
        <v>43.93</v>
      </c>
      <c r="DJ7" s="38">
        <v>44.72</v>
      </c>
      <c r="DK7" s="38">
        <v>45.35</v>
      </c>
      <c r="DL7" s="38">
        <v>46.29</v>
      </c>
      <c r="DM7" s="38">
        <v>37.340000000000003</v>
      </c>
      <c r="DN7" s="38">
        <v>44.31</v>
      </c>
      <c r="DO7" s="38">
        <v>45.75</v>
      </c>
      <c r="DP7" s="38">
        <v>46.9</v>
      </c>
      <c r="DQ7" s="38">
        <v>47.28</v>
      </c>
      <c r="DR7" s="38">
        <v>48.12</v>
      </c>
      <c r="DS7" s="38">
        <v>66.010000000000005</v>
      </c>
      <c r="DT7" s="38">
        <v>65.36</v>
      </c>
      <c r="DU7" s="38">
        <v>64.900000000000006</v>
      </c>
      <c r="DV7" s="38">
        <v>21.67</v>
      </c>
      <c r="DW7" s="38">
        <v>21.23</v>
      </c>
      <c r="DX7" s="38">
        <v>8.39</v>
      </c>
      <c r="DY7" s="38">
        <v>10.09</v>
      </c>
      <c r="DZ7" s="38">
        <v>10.54</v>
      </c>
      <c r="EA7" s="38">
        <v>12.03</v>
      </c>
      <c r="EB7" s="38">
        <v>12.19</v>
      </c>
      <c r="EC7" s="38">
        <v>15.89</v>
      </c>
      <c r="ED7" s="38">
        <v>1.43</v>
      </c>
      <c r="EE7" s="38">
        <v>0.87</v>
      </c>
      <c r="EF7" s="38">
        <v>0.92</v>
      </c>
      <c r="EG7" s="38">
        <v>0.81</v>
      </c>
      <c r="EH7" s="38">
        <v>0.43</v>
      </c>
      <c r="EI7" s="38">
        <v>0.59</v>
      </c>
      <c r="EJ7" s="38">
        <v>0.6</v>
      </c>
      <c r="EK7" s="38">
        <v>0.56000000000000005</v>
      </c>
      <c r="EL7" s="38">
        <v>0.61</v>
      </c>
      <c r="EM7" s="38">
        <v>0.51</v>
      </c>
      <c r="EN7" s="38">
        <v>0.69</v>
      </c>
    </row>
    <row r="8" spans="1:144"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2018-12-03T08:38:00Z</dcterms:created>
  <dcterms:modified xsi:type="dcterms:W3CDTF">2019-01-17T00:16:56Z</dcterms:modified>
  <cp:category/>
</cp:coreProperties>
</file>