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2　総務省から照会　H28年度決算（締切３月９日）\03　市町村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CO34" i="9"/>
  <c r="BW34" i="9"/>
  <c r="BW35" i="9" s="1"/>
  <c r="BW36" i="9" s="1"/>
  <c r="BW37" i="9" s="1"/>
  <c r="BW38" i="9" s="1"/>
  <c r="BW39" i="9" s="1"/>
  <c r="BW40" i="9" s="1"/>
  <c r="BW41" i="9" s="1"/>
  <c r="BW42" i="9" s="1"/>
  <c r="BW43" i="9" s="1"/>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AM35" i="9" s="1"/>
</calcChain>
</file>

<file path=xl/sharedStrings.xml><?xml version="1.0" encoding="utf-8"?>
<sst xmlns="http://schemas.openxmlformats.org/spreadsheetml/2006/main" count="1059" uniqueCount="575">
  <si>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</si>
  <si>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</si>
  <si>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</si>
  <si>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</si>
  <si>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</si>
  <si>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</si>
  <si>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</si>
  <si>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</si>
  <si>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</si>
  <si>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</si>
  <si>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</si>
  <si>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</si>
  <si>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</si>
  <si>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</si>
  <si>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</si>
  <si>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</si>
  <si>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</si>
  <si>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</si>
  <si>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</si>
  <si>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</si>
  <si>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</si>
  <si>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</si>
  <si>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</si>
  <si>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</si>
  <si>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</si>
  <si>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</si>
  <si>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</si>
  <si>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</si>
  <si>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</si>
  <si>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</si>
  <si>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</si>
  <si>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</si>
  <si>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</si>
  <si>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</si>
  <si>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</si>
  <si>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</si>
  <si>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</si>
  <si>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</si>
  <si>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</si>
  <si>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</si>
  <si>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</si>
  <si>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</si>
  <si>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</si>
  <si>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</si>
  <si>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</si>
  <si>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</si>
  <si>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</si>
  <si>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</si>
  <si>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</si>
  <si>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</si>
  <si>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</si>
  <si>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</si>
  <si>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</si>
  <si>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</si>
  <si>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</si>
  <si>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</si>
  <si>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</si>
  <si>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</si>
  <si>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</si>
  <si>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</si>
  <si>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</si>
  <si>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</si>
  <si>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</si>
  <si>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</si>
  <si>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</si>
  <si>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</si>
  <si>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</si>
  <si>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</si>
  <si>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</si>
  <si>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</si>
  <si>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</si>
  <si>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</si>
  <si>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</si>
  <si>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</si>
  <si>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</si>
  <si>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</si>
  <si>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</si>
  <si>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</si>
  <si>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</si>
  <si>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</si>
  <si>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</si>
  <si>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</si>
  <si>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</si>
  <si>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岡垣町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</si>
  <si>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</si>
  <si>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</si>
  <si>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</si>
  <si>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</si>
  <si>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</si>
  <si>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</si>
  <si>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</si>
  <si>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</si>
  <si>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</si>
  <si>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</si>
  <si>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</si>
  <si>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</si>
  <si>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</si>
  <si>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</si>
  <si>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</si>
  <si>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</si>
  <si>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</si>
  <si>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</si>
  <si>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</si>
  <si>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</si>
  <si>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</si>
  <si>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</si>
  <si>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</si>
  <si>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</si>
  <si>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</si>
  <si>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</si>
  <si>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</si>
  <si>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</si>
  <si>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</si>
  <si>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</si>
  <si>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</si>
  <si>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</si>
  <si>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</si>
  <si>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</si>
  <si>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</si>
  <si>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</si>
  <si>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</si>
  <si>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</si>
  <si>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</si>
  <si>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</si>
  <si>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</si>
  <si>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</si>
  <si>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</si>
  <si>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</si>
  <si>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</si>
  <si>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</si>
  <si>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</si>
  <si>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</si>
  <si>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</si>
  <si>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</si>
  <si>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</si>
  <si>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</si>
  <si>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</si>
  <si>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</si>
  <si>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</si>
  <si>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</si>
  <si>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</si>
  <si>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</si>
  <si>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</si>
  <si>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</si>
  <si>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</si>
  <si>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</si>
  <si>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</si>
  <si>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</si>
  <si>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</si>
  <si>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</si>
  <si>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</si>
  <si>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</si>
  <si>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</si>
  <si>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</si>
  <si>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</si>
  <si>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</si>
  <si>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</si>
  <si>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</si>
  <si>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</si>
  <si>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</si>
  <si>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</si>
  <si>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</si>
  <si>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</si>
  <si>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</si>
  <si>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</si>
  <si>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</si>
  <si>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</si>
  <si>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</si>
  <si>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</si>
  <si>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</si>
  <si>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</si>
  <si>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</si>
  <si>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</si>
  <si>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</si>
  <si>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</si>
  <si>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</si>
  <si>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</si>
  <si>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</si>
  <si>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</si>
  <si>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</si>
  <si>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</si>
  <si>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</si>
  <si>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</si>
  <si>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</si>
  <si>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</si>
  <si>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</si>
  <si>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</si>
  <si>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</si>
  <si>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</si>
  <si>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</si>
  <si>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</si>
  <si>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</si>
  <si>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</si>
  <si>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</si>
  <si>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</si>
  <si>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</si>
  <si>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福岡県岡垣町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</si>
  <si>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</si>
  <si>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</si>
  <si>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</si>
  <si>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</si>
  <si>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</si>
  <si>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</si>
  <si>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</si>
  <si>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</si>
  <si>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</si>
  <si>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</si>
  <si>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</si>
  <si>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</si>
  <si>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</si>
  <si>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</si>
  <si>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</si>
  <si>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</si>
  <si>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</si>
  <si>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</si>
  <si>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</si>
  <si>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</si>
  <si>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</si>
  <si>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</si>
  <si>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</si>
  <si>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</si>
  <si>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</si>
  <si>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</si>
  <si>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</si>
  <si>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</si>
  <si>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</si>
  <si>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</si>
  <si>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</si>
  <si>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</si>
  <si>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</si>
  <si>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</si>
  <si>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</si>
  <si>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</si>
  <si>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</si>
  <si>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</si>
  <si>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</si>
  <si>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</si>
  <si>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</si>
  <si>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</si>
  <si>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</si>
  <si>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</si>
  <si>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</si>
  <si>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</si>
  <si>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</si>
  <si>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</si>
  <si>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</si>
  <si>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</si>
  <si>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</si>
  <si>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</si>
  <si>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</si>
  <si>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</si>
  <si>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</si>
  <si>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</si>
  <si>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</si>
  <si>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</si>
  <si>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</si>
  <si>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</si>
  <si>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</si>
  <si>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</si>
  <si>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</si>
  <si>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</si>
  <si>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</si>
  <si>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</si>
  <si>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</si>
  <si>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</si>
  <si>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</si>
  <si>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</si>
  <si>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</si>
  <si>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</si>
  <si>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</si>
  <si>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</si>
  <si>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</si>
  <si>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</si>
  <si>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</si>
  <si>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</si>
  <si>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</si>
  <si>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</si>
  <si>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</si>
  <si>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</si>
  <si>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</si>
  <si>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</si>
  <si>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</si>
  <si>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</si>
  <si>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</si>
  <si>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</si>
  <si>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</si>
  <si>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</si>
  <si>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</si>
  <si>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</si>
  <si>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</si>
  <si>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</si>
  <si>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</si>
  <si>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</si>
  <si>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</si>
  <si>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</si>
  <si>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</si>
  <si>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</si>
  <si>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</si>
  <si>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</si>
  <si>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</si>
  <si>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</si>
  <si>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</si>
  <si>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</si>
  <si>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</si>
  <si>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</si>
  <si>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</si>
  <si>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</si>
  <si>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</si>
  <si>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</si>
  <si>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</si>
  <si>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</si>
  <si>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</si>
  <si>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</si>
  <si>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</si>
  <si>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</si>
  <si>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</si>
  <si>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</si>
  <si>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</si>
  <si>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</si>
  <si>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</si>
  <si>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</si>
  <si>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</si>
  <si>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</si>
  <si>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</si>
  <si>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</si>
  <si>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</si>
  <si>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</si>
  <si>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</si>
  <si>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</si>
  <si>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</si>
  <si>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</si>
  <si>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</si>
  <si>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</si>
  <si>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</si>
  <si>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</si>
  <si>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</si>
  <si>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</si>
  <si>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</si>
  <si>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</si>
  <si>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</si>
  <si>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</si>
  <si>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</si>
  <si>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</si>
  <si>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</si>
  <si>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</si>
  <si>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福岡県岡垣町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</si>
  <si>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</si>
  <si>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</si>
  <si>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</si>
  <si>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</si>
  <si>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</si>
  <si>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</si>
  <si>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</si>
  <si>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</si>
  <si>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</si>
  <si>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</si>
  <si>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</si>
  <si>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</si>
  <si>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</si>
  <si>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</si>
  <si>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</si>
  <si>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</si>
  <si>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</si>
  <si>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</si>
  <si>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</si>
  <si>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</si>
  <si>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</si>
  <si>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</si>
  <si>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</si>
  <si>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</si>
  <si>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</si>
  <si>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</si>
  <si>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</si>
  <si>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</si>
  <si>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</si>
  <si>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</si>
  <si>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</si>
  <si>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</si>
  <si>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</si>
  <si>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</si>
  <si>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</si>
  <si>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</si>
  <si>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</si>
  <si>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</si>
  <si>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</si>
  <si>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</si>
  <si>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</si>
  <si>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</si>
  <si>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</si>
  <si>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</si>
  <si>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</si>
  <si>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</si>
  <si>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</si>
  <si>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</si>
  <si>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</si>
  <si>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</si>
  <si>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</si>
  <si>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</si>
  <si>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</si>
  <si>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</si>
  <si>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</si>
  <si>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</si>
  <si>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</si>
  <si>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</si>
  <si>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</si>
  <si>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</si>
  <si>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</si>
  <si>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</si>
  <si>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</si>
  <si>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</si>
  <si>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</si>
  <si>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</si>
  <si>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</si>
  <si>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</si>
  <si>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</si>
  <si>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</si>
  <si>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</si>
  <si>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</si>
  <si>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</si>
  <si>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</si>
  <si>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</si>
  <si>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</si>
  <si>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</si>
  <si>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</si>
  <si>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</si>
  <si>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</si>
  <si>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</si>
  <si>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</si>
  <si>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</si>
  <si>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</si>
  <si>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</si>
  <si>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</si>
  <si>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</si>
  <si>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</si>
  <si>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</si>
  <si>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</si>
  <si>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</si>
  <si>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</si>
  <si>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</si>
  <si>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</si>
  <si>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</si>
  <si>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</si>
  <si>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</si>
  <si>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</si>
  <si>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</si>
  <si>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</si>
  <si>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</si>
  <si>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</si>
  <si>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</si>
  <si>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</si>
  <si>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</si>
  <si>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</si>
  <si>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</si>
  <si>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</si>
  <si>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</si>
  <si>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</si>
  <si>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</si>
  <si>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</si>
  <si>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</si>
  <si>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</si>
  <si>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</si>
  <si>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</si>
  <si>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</si>
  <si>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</si>
  <si>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</si>
  <si>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</si>
  <si>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</si>
  <si>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</si>
  <si>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</si>
  <si>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</si>
  <si>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</si>
  <si>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</si>
  <si>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</si>
  <si>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</si>
  <si>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</si>
  <si>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</si>
  <si>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</si>
  <si>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</si>
  <si>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</si>
  <si>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</si>
  <si>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</si>
  <si>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</si>
  <si>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</si>
  <si>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</si>
  <si>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</si>
  <si>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</si>
  <si>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</si>
  <si>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</si>
  <si>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</si>
  <si>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</si>
  <si>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</si>
  <si>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</si>
  <si>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</si>
  <si>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</si>
  <si>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</si>
  <si>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</si>
  <si>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</si>
  <si>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</si>
  <si>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</si>
  <si>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</si>
  <si>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</si>
  <si>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</si>
  <si>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</si>
  <si>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</si>
  <si>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</si>
  <si>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</si>
  <si>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</si>
  <si>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</si>
  <si>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</si>
  <si>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</si>
  <si>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</si>
  <si>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</si>
  <si>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</si>
  <si>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</si>
  <si>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</si>
  <si>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</si>
  <si>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</si>
  <si>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</si>
  <si>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</si>
  <si>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</si>
  <si>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</si>
  <si>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1.22</t>
  </si>
  <si>
    <t>▲ 0.96</t>
  </si>
  <si>
    <t>▲ 4.42</t>
  </si>
  <si>
    <t>▲ 6.63</t>
  </si>
  <si>
    <t>国民健康保険事業特別会計</t>
  </si>
  <si>
    <t>▲ 0.45</t>
  </si>
  <si>
    <t>▲ 0.43</t>
  </si>
  <si>
    <t>▲ 0.72</t>
  </si>
  <si>
    <t>▲ 1.45</t>
  </si>
  <si>
    <t>水道事業会計</t>
  </si>
  <si>
    <t>下水道事業会計</t>
  </si>
  <si>
    <t>一般会計</t>
  </si>
  <si>
    <t>後期高齢者医療特別会計</t>
  </si>
  <si>
    <t>住宅新築資金等貸付事業特別会計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</si>
  <si>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</si>
  <si>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</si>
  <si>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</si>
  <si>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</si>
  <si>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</si>
  <si>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</si>
  <si>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</si>
  <si>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</si>
  <si>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</si>
  <si>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</si>
  <si>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遠賀・中間地域広域行政事務組合（一般会計）</t>
    <rPh sb="0" eb="2">
      <t>オンガ</t>
    </rPh>
    <rPh sb="3" eb="5">
      <t>ナカマ</t>
    </rPh>
    <rPh sb="5" eb="7">
      <t>チイキ</t>
    </rPh>
    <rPh sb="7" eb="9">
      <t>コウイキ</t>
    </rPh>
    <rPh sb="9" eb="11">
      <t>ギョウセイ</t>
    </rPh>
    <rPh sb="11" eb="13">
      <t>ジム</t>
    </rPh>
    <rPh sb="13" eb="15">
      <t>クミアイ</t>
    </rPh>
    <rPh sb="16" eb="18">
      <t>イッパン</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</si>
  <si>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</si>
  <si>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</si>
  <si>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</si>
  <si>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26">
      <t>コウキコウレイシャ</t>
    </rPh>
    <rPh sb="20" eb="22">
      <t>イリョウ</t>
    </rPh>
    <rPh sb="22" eb="24">
      <t>トクベツ</t>
    </rPh>
    <rPh sb="24" eb="26">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</si>
  <si>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</si>
  <si>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</si>
  <si>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</si>
  <si>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</si>
  <si>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遠賀・中間地域広域行政事務組合（公共用地先行取得事業特別会計）</t>
    <rPh sb="0" eb="2">
      <t>オンガ</t>
    </rPh>
    <rPh sb="3" eb="5">
      <t>ナカマ</t>
    </rPh>
    <rPh sb="5" eb="7">
      <t>チイキ</t>
    </rPh>
    <rPh sb="7" eb="9">
      <t>コウイキ</t>
    </rPh>
    <rPh sb="9" eb="11">
      <t>ギョウセイ</t>
    </rPh>
    <rPh sb="11" eb="13">
      <t>ジム</t>
    </rPh>
    <rPh sb="13" eb="15">
      <t>クミアイ</t>
    </rPh>
    <rPh sb="16" eb="18">
      <t>コウキョウ</t>
    </rPh>
    <rPh sb="18" eb="20">
      <t>ヨウチ</t>
    </rPh>
    <rPh sb="20" eb="22">
      <t>センコウ</t>
    </rPh>
    <rPh sb="22" eb="24">
      <t>シュトク</t>
    </rPh>
    <rPh sb="24" eb="26">
      <t>ジギョウ</t>
    </rPh>
    <rPh sb="26" eb="28">
      <t>トクベツ</t>
    </rPh>
    <rPh sb="28" eb="30">
      <t>カイケイ</t>
    </rPh>
    <phoneticPr fontId="2"/>
  </si>
  <si>
    <t>-</t>
    <phoneticPr fontId="2"/>
  </si>
  <si>
    <t>-</t>
    <phoneticPr fontId="2"/>
  </si>
  <si>
    <t>-</t>
    <phoneticPr fontId="2"/>
  </si>
  <si>
    <t>-</t>
    <phoneticPr fontId="2"/>
  </si>
  <si>
    <t>-</t>
    <phoneticPr fontId="2"/>
  </si>
  <si>
    <t>-</t>
    <phoneticPr fontId="2"/>
  </si>
  <si>
    <t>岡垣町土地開発公社</t>
    <rPh sb="0" eb="3">
      <t>オカガキマチ</t>
    </rPh>
    <rPh sb="3" eb="5">
      <t>トチ</t>
    </rPh>
    <rPh sb="5" eb="7">
      <t>カイハツ</t>
    </rPh>
    <rPh sb="7" eb="9">
      <t>コウシャ</t>
    </rPh>
    <phoneticPr fontId="2"/>
  </si>
  <si>
    <t>岡垣サンリーアイ文化スポーツ振興財団</t>
    <rPh sb="0" eb="2">
      <t>オカガキ</t>
    </rPh>
    <rPh sb="8" eb="10">
      <t>ブンカ</t>
    </rPh>
    <rPh sb="14" eb="16">
      <t>シンコウ</t>
    </rPh>
    <rPh sb="16" eb="18">
      <t>ザイダン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</si>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</sst>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93FA-495B-AF88-5C5E976BAB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29466</c:v>
                </c:pt>
                <c:pt idx="1">
                  <c:v>45451</c:v>
                </c:pt>
                <c:pt idx="2">
                  <c:v>40949</c:v>
                </c:pt>
                <c:pt idx="3">
                  <c:v>45468</c:v>
                </c:pt>
                <c:pt idx="4">
                  <c:v>41823</c:v>
                </c:pt>
              </c:numCache>
            </c:numRef>
          </c:val>
          <c:smooth val="0"/>
          <c:extLst xmlns:c16r2="http://schemas.microsoft.com/office/drawing/2015/06/chart">
            <c:ext xmlns:c16="http://schemas.microsoft.com/office/drawing/2014/chart" uri="{C3380CC4-5D6E-409C-BE32-E72D297353CC}">
              <c16:uniqueId val="{00000001-93FA-495B-AF88-5C5E976BAB4E}"/>
            </c:ext>
          </c:extLst>
        </c:ser>
        <c:dLbls>
          <c:showLegendKey val="0"/>
          <c:showVal val="0"/>
          <c:showCatName val="0"/>
          <c:showSerName val="0"/>
          <c:showPercent val="0"/>
          <c:showBubbleSize val="0"/>
        </c:dLbls>
        <c:marker val="1"/>
        <c:smooth val="0"/>
        <c:axId val="287998928"/>
        <c:axId val="305533184"/>
      </c:lineChart>
      <c:catAx>
        <c:axId val="287998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5533184"/>
        <c:crosses val="autoZero"/>
        <c:auto val="1"/>
        <c:lblAlgn val="ctr"/>
        <c:lblOffset val="100"/>
        <c:tickLblSkip val="1"/>
        <c:tickMarkSkip val="1"/>
        <c:noMultiLvlLbl val="0"/>
      </c:catAx>
      <c:valAx>
        <c:axId val="3055331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998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5.74</c:v>
                </c:pt>
                <c:pt idx="1">
                  <c:v>4.84</c:v>
                </c:pt>
                <c:pt idx="2">
                  <c:v>4.5199999999999996</c:v>
                </c:pt>
                <c:pt idx="3">
                  <c:v>6.88</c:v>
                </c:pt>
                <c:pt idx="4">
                  <c:v>4.5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41.32</c:v>
                </c:pt>
                <c:pt idx="1">
                  <c:v>42.58</c:v>
                </c:pt>
                <c:pt idx="2">
                  <c:v>39.17</c:v>
                </c:pt>
                <c:pt idx="3">
                  <c:v>37.840000000000003</c:v>
                </c:pt>
                <c:pt idx="4">
                  <c:v>33.409999999999997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0405192"/>
        <c:axId val="230405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-1.22</c:v>
                </c:pt>
                <c:pt idx="1">
                  <c:v>-0.96</c:v>
                </c:pt>
                <c:pt idx="2">
                  <c:v>-4.42</c:v>
                </c:pt>
                <c:pt idx="3">
                  <c:v>1.38</c:v>
                </c:pt>
                <c:pt idx="4">
                  <c:v>-6.63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0405192"/>
        <c:axId val="230405584"/>
      </c:lineChart>
      <c:catAx>
        <c:axId val="23040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405584"/>
        <c:crosses val="autoZero"/>
        <c:auto val="1"/>
        <c:lblAlgn val="ctr"/>
        <c:lblOffset val="100"/>
        <c:tickLblSkip val="1"/>
        <c:tickMarkSkip val="1"/>
        <c:noMultiLvlLbl val="0"/>
      </c:catAx>
      <c:valAx>
        <c:axId val="230405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405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0.22</c:v>
                </c:pt>
                <c:pt idx="4">
                  <c:v>#N/A</c:v>
                </c:pt>
                <c:pt idx="5">
                  <c:v>0.22</c:v>
                </c:pt>
                <c:pt idx="6">
                  <c:v>#N/A</c:v>
                </c:pt>
                <c:pt idx="7">
                  <c:v>0.18</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5.7</c:v>
                </c:pt>
                <c:pt idx="2">
                  <c:v>#N/A</c:v>
                </c:pt>
                <c:pt idx="3">
                  <c:v>4.8</c:v>
                </c:pt>
                <c:pt idx="4">
                  <c:v>#N/A</c:v>
                </c:pt>
                <c:pt idx="5">
                  <c:v>4.47</c:v>
                </c:pt>
                <c:pt idx="6">
                  <c:v>#N/A</c:v>
                </c:pt>
                <c:pt idx="7">
                  <c:v>6.83</c:v>
                </c:pt>
                <c:pt idx="8">
                  <c:v>#N/A</c:v>
                </c:pt>
                <c:pt idx="9">
                  <c:v>4.45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4.99</c:v>
                </c:pt>
                <c:pt idx="2">
                  <c:v>#N/A</c:v>
                </c:pt>
                <c:pt idx="3">
                  <c:v>5.37</c:v>
                </c:pt>
                <c:pt idx="4">
                  <c:v>#N/A</c:v>
                </c:pt>
                <c:pt idx="5">
                  <c:v>5.84</c:v>
                </c:pt>
                <c:pt idx="6">
                  <c:v>#N/A</c:v>
                </c:pt>
                <c:pt idx="7">
                  <c:v>6.55</c:v>
                </c:pt>
                <c:pt idx="8">
                  <c:v>#N/A</c:v>
                </c:pt>
                <c:pt idx="9">
                  <c:v>6.08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8.8699999999999992</c:v>
                </c:pt>
                <c:pt idx="2">
                  <c:v>#N/A</c:v>
                </c:pt>
                <c:pt idx="3">
                  <c:v>8.57</c:v>
                </c:pt>
                <c:pt idx="4">
                  <c:v>#N/A</c:v>
                </c:pt>
                <c:pt idx="5">
                  <c:v>7.89</c:v>
                </c:pt>
                <c:pt idx="6">
                  <c:v>#N/A</c:v>
                </c:pt>
                <c:pt idx="7">
                  <c:v>7.68</c:v>
                </c:pt>
                <c:pt idx="8">
                  <c:v>#N/A</c:v>
                </c:pt>
                <c:pt idx="9">
                  <c:v>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0.45</c:v>
                </c:pt>
                <c:pt idx="1">
                  <c:v>#N/A</c:v>
                </c:pt>
                <c:pt idx="2">
                  <c:v>0.43</c:v>
                </c:pt>
                <c:pt idx="3">
                  <c:v>#N/A</c:v>
                </c:pt>
                <c:pt idx="4">
                  <c:v>#N/A</c:v>
                </c:pt>
                <c:pt idx="5">
                  <c:v>0.46</c:v>
                </c:pt>
                <c:pt idx="6">
                  <c:v>0.72</c:v>
                </c:pt>
                <c:pt idx="7">
                  <c:v>#N/A</c:v>
                </c:pt>
                <c:pt idx="8">
                  <c:v>1.45</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0406368"/>
        <c:axId val="230406760"/>
      </c:barChart>
      <c:catAx>
        <c:axId val="23040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406760"/>
        <c:crosses val="autoZero"/>
        <c:auto val="1"/>
        <c:lblAlgn val="ctr"/>
        <c:lblOffset val="100"/>
        <c:tickLblSkip val="1"/>
        <c:tickMarkSkip val="1"/>
        <c:noMultiLvlLbl val="0"/>
      </c:catAx>
      <c:valAx>
        <c:axId val="230406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406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791</c:v>
                </c:pt>
                <c:pt idx="5">
                  <c:v>764</c:v>
                </c:pt>
                <c:pt idx="8">
                  <c:v>804</c:v>
                </c:pt>
                <c:pt idx="11">
                  <c:v>768</c:v>
                </c:pt>
                <c:pt idx="14">
                  <c:v>831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94</c:v>
                </c:pt>
                <c:pt idx="3">
                  <c:v>102</c:v>
                </c:pt>
                <c:pt idx="6">
                  <c:v>94</c:v>
                </c:pt>
                <c:pt idx="9">
                  <c:v>96</c:v>
                </c:pt>
                <c:pt idx="12">
                  <c:v>98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429</c:v>
                </c:pt>
                <c:pt idx="3">
                  <c:v>431</c:v>
                </c:pt>
                <c:pt idx="6">
                  <c:v>429</c:v>
                </c:pt>
                <c:pt idx="9">
                  <c:v>429</c:v>
                </c:pt>
                <c:pt idx="12">
                  <c:v>428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c:v>
                </c:pt>
                <c:pt idx="3">
                  <c:v>3</c:v>
                </c:pt>
                <c:pt idx="6">
                  <c:v>3</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516</c:v>
                </c:pt>
                <c:pt idx="3">
                  <c:v>538</c:v>
                </c:pt>
                <c:pt idx="6">
                  <c:v>419</c:v>
                </c:pt>
                <c:pt idx="9">
                  <c:v>483</c:v>
                </c:pt>
                <c:pt idx="12">
                  <c:v>510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0407544"/>
        <c:axId val="230407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251</c:v>
                </c:pt>
                <c:pt idx="2">
                  <c:v>#N/A</c:v>
                </c:pt>
                <c:pt idx="3">
                  <c:v>#N/A</c:v>
                </c:pt>
                <c:pt idx="4">
                  <c:v>310</c:v>
                </c:pt>
                <c:pt idx="5">
                  <c:v>#N/A</c:v>
                </c:pt>
                <c:pt idx="6">
                  <c:v>#N/A</c:v>
                </c:pt>
                <c:pt idx="7">
                  <c:v>141</c:v>
                </c:pt>
                <c:pt idx="8">
                  <c:v>#N/A</c:v>
                </c:pt>
                <c:pt idx="9">
                  <c:v>#N/A</c:v>
                </c:pt>
                <c:pt idx="10">
                  <c:v>240</c:v>
                </c:pt>
                <c:pt idx="11">
                  <c:v>#N/A</c:v>
                </c:pt>
                <c:pt idx="12">
                  <c:v>#N/A</c:v>
                </c:pt>
                <c:pt idx="13">
                  <c:v>205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0407544"/>
        <c:axId val="230407936"/>
      </c:lineChart>
      <c:catAx>
        <c:axId val="23040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407936"/>
        <c:crosses val="autoZero"/>
        <c:auto val="1"/>
        <c:lblAlgn val="ctr"/>
        <c:lblOffset val="100"/>
        <c:tickLblSkip val="1"/>
        <c:tickMarkSkip val="1"/>
        <c:noMultiLvlLbl val="0"/>
      </c:catAx>
      <c:valAx>
        <c:axId val="23040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40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9800</c:v>
                </c:pt>
                <c:pt idx="5">
                  <c:v>9853</c:v>
                </c:pt>
                <c:pt idx="8">
                  <c:v>9859</c:v>
                </c:pt>
                <c:pt idx="11">
                  <c:v>9780</c:v>
                </c:pt>
                <c:pt idx="14">
                  <c:v>9673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356</c:v>
                </c:pt>
                <c:pt idx="5">
                  <c:v>180</c:v>
                </c:pt>
                <c:pt idx="8">
                  <c:v>177</c:v>
                </c:pt>
                <c:pt idx="11">
                  <c:v>149</c:v>
                </c:pt>
                <c:pt idx="14">
                  <c:v>134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5680</c:v>
                </c:pt>
                <c:pt idx="5">
                  <c:v>5711</c:v>
                </c:pt>
                <c:pt idx="8">
                  <c:v>5238</c:v>
                </c:pt>
                <c:pt idx="11">
                  <c:v>5089</c:v>
                </c:pt>
                <c:pt idx="14">
                  <c:v>5058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1331</c:v>
                </c:pt>
                <c:pt idx="3">
                  <c:v>1350</c:v>
                </c:pt>
                <c:pt idx="6">
                  <c:v>1247</c:v>
                </c:pt>
                <c:pt idx="9">
                  <c:v>1187</c:v>
                </c:pt>
                <c:pt idx="12">
                  <c:v>1200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830</c:v>
                </c:pt>
                <c:pt idx="3">
                  <c:v>942</c:v>
                </c:pt>
                <c:pt idx="6">
                  <c:v>879</c:v>
                </c:pt>
                <c:pt idx="9">
                  <c:v>812</c:v>
                </c:pt>
                <c:pt idx="12">
                  <c:v>721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4867</c:v>
                </c:pt>
                <c:pt idx="3">
                  <c:v>4672</c:v>
                </c:pt>
                <c:pt idx="6">
                  <c:v>4412</c:v>
                </c:pt>
                <c:pt idx="9">
                  <c:v>4187</c:v>
                </c:pt>
                <c:pt idx="12">
                  <c:v>3971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25</c:v>
                </c:pt>
                <c:pt idx="6">
                  <c:v>29</c:v>
                </c:pt>
                <c:pt idx="9">
                  <c:v>25</c:v>
                </c:pt>
                <c:pt idx="12">
                  <c:v>15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6207</c:v>
                </c:pt>
                <c:pt idx="3">
                  <c:v>6685</c:v>
                </c:pt>
                <c:pt idx="6">
                  <c:v>6984</c:v>
                </c:pt>
                <c:pt idx="9">
                  <c:v>7505</c:v>
                </c:pt>
                <c:pt idx="12">
                  <c:v>7873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3793152"/>
        <c:axId val="313793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3793152"/>
        <c:axId val="313793544"/>
      </c:lineChart>
      <c:catAx>
        <c:axId val="31379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3793544"/>
        <c:crosses val="autoZero"/>
        <c:auto val="1"/>
        <c:lblAlgn val="ctr"/>
        <c:lblOffset val="100"/>
        <c:tickLblSkip val="1"/>
        <c:tickMarkSkip val="1"/>
        <c:noMultiLvlLbl val="0"/>
      </c:catAx>
      <c:valAx>
        <c:axId val="313793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379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実質公債費比率は類似団体と比較しても良好な数値となっている。これは、過去から交付税措置のない地方債については、原則起債しない方針としてきたためである。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今後も可能な限り起債額を抑制するとともに交付税措置の有利な起債の借入を検討するなどして財源調達を行っていく。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将来負担比率の分子は、前年度に引き続きマイナスとなった。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今後も良好な数値を継続できるよう財政運営を行う。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福岡県岡垣町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32,153
31,990
48.64
10,611,244
10,276,563
280,434
6,232,841
7,873,473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財政力指数は、前年度から０．０１ポイント上昇し０．５５となっているが、類似団体平均を下回っている。これは、町内に中心となる産業が少なく財政基盤が弱いことに加え、全国平均を上回る高齢化率（</a:t>
          </a:r>
          <a:r>
            <a:rPr kumimoji="1" lang="en-US" altLang="ja-JP" sz="1300">
              <a:latin typeface="ＭＳ Ｐゴシック"/>
            </a:rPr>
            <a:t>31.1</a:t>
          </a:r>
          <a:r>
            <a:rPr kumimoji="1" lang="ja-JP" altLang="en-US" sz="1300">
              <a:latin typeface="ＭＳ Ｐゴシック"/>
            </a:rPr>
            <a:t>％、Ｈ</a:t>
          </a:r>
          <a:r>
            <a:rPr kumimoji="1" lang="en-US" altLang="ja-JP" sz="1300">
              <a:latin typeface="ＭＳ Ｐゴシック"/>
            </a:rPr>
            <a:t>28.10.1</a:t>
          </a:r>
          <a:r>
            <a:rPr kumimoji="1" lang="ja-JP" altLang="en-US" sz="1300">
              <a:latin typeface="ＭＳ Ｐゴシック"/>
            </a:rPr>
            <a:t>）等が要因といえる。</a:t>
          </a:r>
          <a:endParaRPr kumimoji="1" lang="en-US" altLang="ja-JP" sz="1300">
            <a:latin typeface="ＭＳ Ｐゴシック"/>
          </a:endParaRPr>
        </a:p>
        <a:p>
          <a:r>
            <a:rPr kumimoji="1" lang="ja-JP" altLang="en-US" sz="1300">
              <a:latin typeface="ＭＳ Ｐゴシック"/>
            </a:rPr>
            <a:t>　今後も継続して、企業誘致や定住人口増加に向けたまちづくりを行い、町税をはじめとする自主財源の収入増加を図り財政基盤を強化する。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95250</xdr:rowOff>
    </xdr:to>
    <xdr:cxnSp macro="">
      <xdr:nvCxnSpPr>
        <xdr:cNvPr id="68" name="直線コネクタ 67"/>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108655</xdr:rowOff>
    </xdr:to>
    <xdr:cxnSp macro="">
      <xdr:nvCxnSpPr>
        <xdr:cNvPr id="71" name="直線コネクタ 70"/>
        <xdr:cNvCxnSpPr/>
      </xdr:nvCxnSpPr>
      <xdr:spPr>
        <a:xfrm flipV="1">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108655</xdr:rowOff>
    </xdr:to>
    <xdr:cxnSp macro="">
      <xdr:nvCxnSpPr>
        <xdr:cNvPr id="74" name="直線コネクタ 73"/>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108655</xdr:rowOff>
    </xdr:to>
    <xdr:cxnSp macro="">
      <xdr:nvCxnSpPr>
        <xdr:cNvPr id="77" name="直線コネクタ 76"/>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7" name="円/楕円 86"/>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3122</xdr:rowOff>
    </xdr:from>
    <xdr:ext cx="762000" cy="259045"/>
    <xdr:sp macro="" textlink="">
      <xdr:nvSpPr>
        <xdr:cNvPr id="88"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91" name="円/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3" name="円/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5" name="円/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経常収支比率は、前年度から３．４ポイント悪化し９２．３％となっている。この要因は、歳出経常一般財源の増及び歳入経常一般財源の減によるものである。</a:t>
          </a:r>
          <a:endParaRPr kumimoji="1" lang="en-US" altLang="ja-JP" sz="1300">
            <a:latin typeface="ＭＳ Ｐゴシック"/>
          </a:endParaRPr>
        </a:p>
        <a:p>
          <a:r>
            <a:rPr kumimoji="1" lang="ja-JP" altLang="en-US" sz="1300">
              <a:latin typeface="ＭＳ Ｐゴシック"/>
            </a:rPr>
            <a:t>　類似団体平均と比較すると経常収支比率は依然として高い水準となっている。このため、平成２９年度に策定する行政改革推進計画を着実に実行し、簡素で効率的な行政運営への転換を進め、経常経費の削減を図るとともに、企業誘致や定住人口増加により町税等の歳入経常一般財源を確保し、経常収支比率の数値の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10414</xdr:rowOff>
    </xdr:from>
    <xdr:to>
      <xdr:col>7</xdr:col>
      <xdr:colOff>152400</xdr:colOff>
      <xdr:row>65</xdr:row>
      <xdr:rowOff>3048</xdr:rowOff>
    </xdr:to>
    <xdr:cxnSp macro="">
      <xdr:nvCxnSpPr>
        <xdr:cNvPr id="129" name="直線コネクタ 128"/>
        <xdr:cNvCxnSpPr/>
      </xdr:nvCxnSpPr>
      <xdr:spPr>
        <a:xfrm>
          <a:off x="4114800" y="10983214"/>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10414</xdr:rowOff>
    </xdr:from>
    <xdr:to>
      <xdr:col>6</xdr:col>
      <xdr:colOff>0</xdr:colOff>
      <xdr:row>65</xdr:row>
      <xdr:rowOff>32004</xdr:rowOff>
    </xdr:to>
    <xdr:cxnSp macro="">
      <xdr:nvCxnSpPr>
        <xdr:cNvPr id="132" name="直線コネクタ 131"/>
        <xdr:cNvCxnSpPr/>
      </xdr:nvCxnSpPr>
      <xdr:spPr>
        <a:xfrm flipV="1">
          <a:off x="3225800" y="1098321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10414</xdr:rowOff>
    </xdr:from>
    <xdr:to>
      <xdr:col>4</xdr:col>
      <xdr:colOff>482600</xdr:colOff>
      <xdr:row>65</xdr:row>
      <xdr:rowOff>32004</xdr:rowOff>
    </xdr:to>
    <xdr:cxnSp macro="">
      <xdr:nvCxnSpPr>
        <xdr:cNvPr id="135" name="直線コネクタ 134"/>
        <xdr:cNvCxnSpPr/>
      </xdr:nvCxnSpPr>
      <xdr:spPr>
        <a:xfrm>
          <a:off x="2336800" y="1098321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5588</xdr:rowOff>
    </xdr:from>
    <xdr:to>
      <xdr:col>3</xdr:col>
      <xdr:colOff>279400</xdr:colOff>
      <xdr:row>64</xdr:row>
      <xdr:rowOff>10414</xdr:rowOff>
    </xdr:to>
    <xdr:cxnSp macro="">
      <xdr:nvCxnSpPr>
        <xdr:cNvPr id="138" name="直線コネクタ 137"/>
        <xdr:cNvCxnSpPr/>
      </xdr:nvCxnSpPr>
      <xdr:spPr>
        <a:xfrm>
          <a:off x="1447800" y="109783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123698</xdr:rowOff>
    </xdr:from>
    <xdr:to>
      <xdr:col>7</xdr:col>
      <xdr:colOff>203200</xdr:colOff>
      <xdr:row>65</xdr:row>
      <xdr:rowOff>53848</xdr:rowOff>
    </xdr:to>
    <xdr:sp macro="" textlink="">
      <xdr:nvSpPr>
        <xdr:cNvPr id="148" name="円/楕円 147"/>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95775</xdr:rowOff>
    </xdr:from>
    <xdr:ext cx="762000" cy="259045"/>
    <xdr:sp macro="" textlink="">
      <xdr:nvSpPr>
        <xdr:cNvPr id="149" name="財政構造の弾力性該当値テキスト"/>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131064</xdr:rowOff>
    </xdr:from>
    <xdr:to>
      <xdr:col>6</xdr:col>
      <xdr:colOff>50800</xdr:colOff>
      <xdr:row>64</xdr:row>
      <xdr:rowOff>61214</xdr:rowOff>
    </xdr:to>
    <xdr:sp macro="" textlink="">
      <xdr:nvSpPr>
        <xdr:cNvPr id="150" name="円/楕円 149"/>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45991</xdr:rowOff>
    </xdr:from>
    <xdr:ext cx="736600" cy="259045"/>
    <xdr:sp macro="" textlink="">
      <xdr:nvSpPr>
        <xdr:cNvPr id="151" name="テキスト ボックス 150"/>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152654</xdr:rowOff>
    </xdr:from>
    <xdr:to>
      <xdr:col>4</xdr:col>
      <xdr:colOff>533400</xdr:colOff>
      <xdr:row>65</xdr:row>
      <xdr:rowOff>82804</xdr:rowOff>
    </xdr:to>
    <xdr:sp macro="" textlink="">
      <xdr:nvSpPr>
        <xdr:cNvPr id="152" name="円/楕円 151"/>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67581</xdr:rowOff>
    </xdr:from>
    <xdr:ext cx="762000" cy="259045"/>
    <xdr:sp macro="" textlink="">
      <xdr:nvSpPr>
        <xdr:cNvPr id="153" name="テキスト ボックス 152"/>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131064</xdr:rowOff>
    </xdr:from>
    <xdr:to>
      <xdr:col>3</xdr:col>
      <xdr:colOff>330200</xdr:colOff>
      <xdr:row>64</xdr:row>
      <xdr:rowOff>61214</xdr:rowOff>
    </xdr:to>
    <xdr:sp macro="" textlink="">
      <xdr:nvSpPr>
        <xdr:cNvPr id="154" name="円/楕円 153"/>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45991</xdr:rowOff>
    </xdr:from>
    <xdr:ext cx="762000" cy="259045"/>
    <xdr:sp macro="" textlink="">
      <xdr:nvSpPr>
        <xdr:cNvPr id="155" name="テキスト ボックス 154"/>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126238</xdr:rowOff>
    </xdr:from>
    <xdr:to>
      <xdr:col>2</xdr:col>
      <xdr:colOff>127000</xdr:colOff>
      <xdr:row>64</xdr:row>
      <xdr:rowOff>56388</xdr:rowOff>
    </xdr:to>
    <xdr:sp macro="" textlink="">
      <xdr:nvSpPr>
        <xdr:cNvPr id="156" name="円/楕円 155"/>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41165</xdr:rowOff>
    </xdr:from>
    <xdr:ext cx="762000" cy="259045"/>
    <xdr:sp macro="" textlink="">
      <xdr:nvSpPr>
        <xdr:cNvPr id="157" name="テキスト ボックス 156"/>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人口１人当たり人件費・物件費等の決算額は類似団体平均を大きく下回っている。この要因は、主に人件費である。</a:t>
          </a:r>
          <a:endParaRPr kumimoji="1" lang="en-US" altLang="ja-JP" sz="1300">
            <a:latin typeface="ＭＳ Ｐゴシック"/>
          </a:endParaRPr>
        </a:p>
        <a:p>
          <a:r>
            <a:rPr kumimoji="1" lang="ja-JP" altLang="en-US" sz="1300">
              <a:latin typeface="ＭＳ Ｐゴシック"/>
            </a:rPr>
            <a:t>　これは、継続して行財政改革に取り組み、職員数の削減などに努めてきた成果であり、今後も引き続き抑制に努める。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110730</xdr:rowOff>
    </xdr:from>
    <xdr:to>
      <xdr:col>7</xdr:col>
      <xdr:colOff>152400</xdr:colOff>
      <xdr:row>80</xdr:row>
      <xdr:rowOff>112241</xdr:rowOff>
    </xdr:to>
    <xdr:cxnSp macro="">
      <xdr:nvCxnSpPr>
        <xdr:cNvPr id="190" name="直線コネクタ 189"/>
        <xdr:cNvCxnSpPr/>
      </xdr:nvCxnSpPr>
      <xdr:spPr>
        <a:xfrm>
          <a:off x="4114800" y="13826730"/>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108379</xdr:rowOff>
    </xdr:from>
    <xdr:to>
      <xdr:col>6</xdr:col>
      <xdr:colOff>0</xdr:colOff>
      <xdr:row>80</xdr:row>
      <xdr:rowOff>110730</xdr:rowOff>
    </xdr:to>
    <xdr:cxnSp macro="">
      <xdr:nvCxnSpPr>
        <xdr:cNvPr id="193" name="直線コネクタ 192"/>
        <xdr:cNvCxnSpPr/>
      </xdr:nvCxnSpPr>
      <xdr:spPr>
        <a:xfrm>
          <a:off x="3225800" y="13824379"/>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90317</xdr:rowOff>
    </xdr:from>
    <xdr:to>
      <xdr:col>4</xdr:col>
      <xdr:colOff>482600</xdr:colOff>
      <xdr:row>80</xdr:row>
      <xdr:rowOff>108379</xdr:rowOff>
    </xdr:to>
    <xdr:cxnSp macro="">
      <xdr:nvCxnSpPr>
        <xdr:cNvPr id="196" name="直線コネクタ 195"/>
        <xdr:cNvCxnSpPr/>
      </xdr:nvCxnSpPr>
      <xdr:spPr>
        <a:xfrm>
          <a:off x="2336800" y="13806317"/>
          <a:ext cx="889000" cy="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90317</xdr:rowOff>
    </xdr:from>
    <xdr:to>
      <xdr:col>3</xdr:col>
      <xdr:colOff>279400</xdr:colOff>
      <xdr:row>80</xdr:row>
      <xdr:rowOff>99298</xdr:rowOff>
    </xdr:to>
    <xdr:cxnSp macro="">
      <xdr:nvCxnSpPr>
        <xdr:cNvPr id="199" name="直線コネクタ 198"/>
        <xdr:cNvCxnSpPr/>
      </xdr:nvCxnSpPr>
      <xdr:spPr>
        <a:xfrm flipV="1">
          <a:off x="1447800" y="13806317"/>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61441</xdr:rowOff>
    </xdr:from>
    <xdr:to>
      <xdr:col>7</xdr:col>
      <xdr:colOff>203200</xdr:colOff>
      <xdr:row>80</xdr:row>
      <xdr:rowOff>163041</xdr:rowOff>
    </xdr:to>
    <xdr:sp macro="" textlink="">
      <xdr:nvSpPr>
        <xdr:cNvPr id="209" name="円/楕円 208"/>
        <xdr:cNvSpPr/>
      </xdr:nvSpPr>
      <xdr:spPr>
        <a:xfrm>
          <a:off x="4902200" y="1377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154168</xdr:rowOff>
    </xdr:from>
    <xdr:ext cx="762000" cy="259045"/>
    <xdr:sp macro="" textlink="">
      <xdr:nvSpPr>
        <xdr:cNvPr id="210" name="人件費・物件費等の状況該当値テキスト"/>
        <xdr:cNvSpPr txBox="1"/>
      </xdr:nvSpPr>
      <xdr:spPr>
        <a:xfrm>
          <a:off x="5041900" y="1369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89,047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59930</xdr:rowOff>
    </xdr:from>
    <xdr:to>
      <xdr:col>6</xdr:col>
      <xdr:colOff>50800</xdr:colOff>
      <xdr:row>80</xdr:row>
      <xdr:rowOff>161530</xdr:rowOff>
    </xdr:to>
    <xdr:sp macro="" textlink="">
      <xdr:nvSpPr>
        <xdr:cNvPr id="211" name="円/楕円 210"/>
        <xdr:cNvSpPr/>
      </xdr:nvSpPr>
      <xdr:spPr>
        <a:xfrm>
          <a:off x="4064000" y="1377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257</xdr:rowOff>
    </xdr:from>
    <xdr:ext cx="736600" cy="259045"/>
    <xdr:sp macro="" textlink="">
      <xdr:nvSpPr>
        <xdr:cNvPr id="212" name="テキスト ボックス 211"/>
        <xdr:cNvSpPr txBox="1"/>
      </xdr:nvSpPr>
      <xdr:spPr>
        <a:xfrm>
          <a:off x="3733800" y="1354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88,734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57579</xdr:rowOff>
    </xdr:from>
    <xdr:to>
      <xdr:col>4</xdr:col>
      <xdr:colOff>533400</xdr:colOff>
      <xdr:row>80</xdr:row>
      <xdr:rowOff>159179</xdr:rowOff>
    </xdr:to>
    <xdr:sp macro="" textlink="">
      <xdr:nvSpPr>
        <xdr:cNvPr id="213" name="円/楕円 212"/>
        <xdr:cNvSpPr/>
      </xdr:nvSpPr>
      <xdr:spPr>
        <a:xfrm>
          <a:off x="3175000" y="137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169356</xdr:rowOff>
    </xdr:from>
    <xdr:ext cx="762000" cy="259045"/>
    <xdr:sp macro="" textlink="">
      <xdr:nvSpPr>
        <xdr:cNvPr id="214" name="テキスト ボックス 213"/>
        <xdr:cNvSpPr txBox="1"/>
      </xdr:nvSpPr>
      <xdr:spPr>
        <a:xfrm>
          <a:off x="2844800" y="1354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88,247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39517</xdr:rowOff>
    </xdr:from>
    <xdr:to>
      <xdr:col>3</xdr:col>
      <xdr:colOff>330200</xdr:colOff>
      <xdr:row>80</xdr:row>
      <xdr:rowOff>141117</xdr:rowOff>
    </xdr:to>
    <xdr:sp macro="" textlink="">
      <xdr:nvSpPr>
        <xdr:cNvPr id="215" name="円/楕円 214"/>
        <xdr:cNvSpPr/>
      </xdr:nvSpPr>
      <xdr:spPr>
        <a:xfrm>
          <a:off x="2286000" y="137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151294</xdr:rowOff>
    </xdr:from>
    <xdr:ext cx="762000" cy="259045"/>
    <xdr:sp macro="" textlink="">
      <xdr:nvSpPr>
        <xdr:cNvPr id="216" name="テキスト ボックス 215"/>
        <xdr:cNvSpPr txBox="1"/>
      </xdr:nvSpPr>
      <xdr:spPr>
        <a:xfrm>
          <a:off x="1955800" y="1352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84,504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48498</xdr:rowOff>
    </xdr:from>
    <xdr:to>
      <xdr:col>2</xdr:col>
      <xdr:colOff>127000</xdr:colOff>
      <xdr:row>80</xdr:row>
      <xdr:rowOff>150098</xdr:rowOff>
    </xdr:to>
    <xdr:sp macro="" textlink="">
      <xdr:nvSpPr>
        <xdr:cNvPr id="217" name="円/楕円 216"/>
        <xdr:cNvSpPr/>
      </xdr:nvSpPr>
      <xdr:spPr>
        <a:xfrm>
          <a:off x="1397000" y="1376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160275</xdr:rowOff>
    </xdr:from>
    <xdr:ext cx="762000" cy="259045"/>
    <xdr:sp macro="" textlink="">
      <xdr:nvSpPr>
        <xdr:cNvPr id="218" name="テキスト ボックス 217"/>
        <xdr:cNvSpPr txBox="1"/>
      </xdr:nvSpPr>
      <xdr:spPr>
        <a:xfrm>
          <a:off x="1066800" y="135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ラスパイレス指数は、前年度から１．４ポイント悪化し、９８．４となっており、類似団体平均を上回っている状況である。今後は、国・県・他市町村との均衡を踏まえた給与水準の適正化に努める。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74507</xdr:rowOff>
    </xdr:to>
    <xdr:cxnSp macro="">
      <xdr:nvCxnSpPr>
        <xdr:cNvPr id="252" name="直線コネクタ 251"/>
        <xdr:cNvCxnSpPr/>
      </xdr:nvCxnSpPr>
      <xdr:spPr>
        <a:xfrm>
          <a:off x="16179800" y="1436370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85</xdr:row>
      <xdr:rowOff>39793</xdr:rowOff>
    </xdr:to>
    <xdr:cxnSp macro="">
      <xdr:nvCxnSpPr>
        <xdr:cNvPr id="255" name="直線コネクタ 254"/>
        <xdr:cNvCxnSpPr/>
      </xdr:nvCxnSpPr>
      <xdr:spPr>
        <a:xfrm flipV="1">
          <a:off x="15290800" y="1436370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13564</xdr:rowOff>
    </xdr:from>
    <xdr:ext cx="736600" cy="259045"/>
    <xdr:sp macro="" textlink="">
      <xdr:nvSpPr>
        <xdr:cNvPr id="257" name="テキスト ボックス 256"/>
        <xdr:cNvSpPr txBox="1"/>
      </xdr:nvSpPr>
      <xdr:spPr>
        <a:xfrm>
          <a:off x="15798800" y="1441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85</xdr:row>
      <xdr:rowOff>39793</xdr:rowOff>
    </xdr:to>
    <xdr:cxnSp macro="">
      <xdr:nvCxnSpPr>
        <xdr:cNvPr id="258" name="直線コネクタ 257"/>
        <xdr:cNvCxnSpPr/>
      </xdr:nvCxnSpPr>
      <xdr:spPr>
        <a:xfrm>
          <a:off x="14401800" y="145728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89</xdr:row>
      <xdr:rowOff>5504</xdr:rowOff>
    </xdr:to>
    <xdr:cxnSp macro="">
      <xdr:nvCxnSpPr>
        <xdr:cNvPr id="261" name="直線コネクタ 260"/>
        <xdr:cNvCxnSpPr/>
      </xdr:nvCxnSpPr>
      <xdr:spPr>
        <a:xfrm flipV="1">
          <a:off x="13512800" y="14572827"/>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1" name="円/楕円 270"/>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167234</xdr:rowOff>
    </xdr:from>
    <xdr:ext cx="762000" cy="259045"/>
    <xdr:sp macro="" textlink="">
      <xdr:nvSpPr>
        <xdr:cNvPr id="272" name="給与水準   （国との比較）該当値テキスト"/>
        <xdr:cNvSpPr txBox="1"/>
      </xdr:nvSpPr>
      <xdr:spPr>
        <a:xfrm>
          <a:off x="17106900" y="1439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3" name="円/楕円 272"/>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74" name="テキスト ボックス 273"/>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5" name="円/楕円 274"/>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76" name="テキスト ボックス 275"/>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120227</xdr:rowOff>
    </xdr:from>
    <xdr:to>
      <xdr:col>21</xdr:col>
      <xdr:colOff>50800</xdr:colOff>
      <xdr:row>85</xdr:row>
      <xdr:rowOff>50377</xdr:rowOff>
    </xdr:to>
    <xdr:sp macro="" textlink="">
      <xdr:nvSpPr>
        <xdr:cNvPr id="277" name="円/楕円 276"/>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78" name="テキスト ボックス 277"/>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126154</xdr:rowOff>
    </xdr:from>
    <xdr:to>
      <xdr:col>19</xdr:col>
      <xdr:colOff>533400</xdr:colOff>
      <xdr:row>89</xdr:row>
      <xdr:rowOff>56304</xdr:rowOff>
    </xdr:to>
    <xdr:sp macro="" textlink="">
      <xdr:nvSpPr>
        <xdr:cNvPr id="279" name="円/楕円 278"/>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41081</xdr:rowOff>
    </xdr:from>
    <xdr:ext cx="762000" cy="259045"/>
    <xdr:sp macro="" textlink="">
      <xdr:nvSpPr>
        <xdr:cNvPr id="280" name="テキスト ボックス 279"/>
        <xdr:cNvSpPr txBox="1"/>
      </xdr:nvSpPr>
      <xdr:spPr>
        <a:xfrm>
          <a:off x="13131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４．９５人であり、類似団体平均と比較すると少ない状況である。この要因は、人口急増時に大量な職員採用を行わなかったことや、行財政構造改革による採用抑制などが要因となっている。</a:t>
          </a:r>
          <a:endParaRPr kumimoji="1" lang="en-US" altLang="ja-JP" sz="1300">
            <a:latin typeface="ＭＳ Ｐゴシック"/>
          </a:endParaRPr>
        </a:p>
        <a:p>
          <a:r>
            <a:rPr kumimoji="1" lang="ja-JP" altLang="en-US" sz="1300">
              <a:latin typeface="ＭＳ Ｐゴシック"/>
            </a:rPr>
            <a:t>　今後も適切な職員数の水準を保ち、行政サービスの提供に努める。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152853</xdr:rowOff>
    </xdr:from>
    <xdr:to>
      <xdr:col>24</xdr:col>
      <xdr:colOff>558800</xdr:colOff>
      <xdr:row>58</xdr:row>
      <xdr:rowOff>158024</xdr:rowOff>
    </xdr:to>
    <xdr:cxnSp macro="">
      <xdr:nvCxnSpPr>
        <xdr:cNvPr id="317" name="直線コネクタ 316"/>
        <xdr:cNvCxnSpPr/>
      </xdr:nvCxnSpPr>
      <xdr:spPr>
        <a:xfrm flipV="1">
          <a:off x="16179800" y="10096953"/>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80463</xdr:rowOff>
    </xdr:from>
    <xdr:to>
      <xdr:col>23</xdr:col>
      <xdr:colOff>406400</xdr:colOff>
      <xdr:row>58</xdr:row>
      <xdr:rowOff>158024</xdr:rowOff>
    </xdr:to>
    <xdr:cxnSp macro="">
      <xdr:nvCxnSpPr>
        <xdr:cNvPr id="320" name="直線コネクタ 319"/>
        <xdr:cNvCxnSpPr/>
      </xdr:nvCxnSpPr>
      <xdr:spPr>
        <a:xfrm>
          <a:off x="15290800" y="10024563"/>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80463</xdr:rowOff>
    </xdr:from>
    <xdr:to>
      <xdr:col>22</xdr:col>
      <xdr:colOff>203200</xdr:colOff>
      <xdr:row>58</xdr:row>
      <xdr:rowOff>89081</xdr:rowOff>
    </xdr:to>
    <xdr:cxnSp macro="">
      <xdr:nvCxnSpPr>
        <xdr:cNvPr id="323" name="直線コネクタ 322"/>
        <xdr:cNvCxnSpPr/>
      </xdr:nvCxnSpPr>
      <xdr:spPr>
        <a:xfrm flipV="1">
          <a:off x="14401800" y="1002456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56334</xdr:rowOff>
    </xdr:from>
    <xdr:to>
      <xdr:col>21</xdr:col>
      <xdr:colOff>0</xdr:colOff>
      <xdr:row>58</xdr:row>
      <xdr:rowOff>89081</xdr:rowOff>
    </xdr:to>
    <xdr:cxnSp macro="">
      <xdr:nvCxnSpPr>
        <xdr:cNvPr id="326" name="直線コネクタ 325"/>
        <xdr:cNvCxnSpPr/>
      </xdr:nvCxnSpPr>
      <xdr:spPr>
        <a:xfrm>
          <a:off x="13512800" y="10000434"/>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102053</xdr:rowOff>
    </xdr:from>
    <xdr:to>
      <xdr:col>24</xdr:col>
      <xdr:colOff>609600</xdr:colOff>
      <xdr:row>59</xdr:row>
      <xdr:rowOff>32203</xdr:rowOff>
    </xdr:to>
    <xdr:sp macro="" textlink="">
      <xdr:nvSpPr>
        <xdr:cNvPr id="336" name="円/楕円 335"/>
        <xdr:cNvSpPr/>
      </xdr:nvSpPr>
      <xdr:spPr>
        <a:xfrm>
          <a:off x="169672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118580</xdr:rowOff>
    </xdr:from>
    <xdr:ext cx="762000" cy="259045"/>
    <xdr:sp macro="" textlink="">
      <xdr:nvSpPr>
        <xdr:cNvPr id="337" name="定員管理の状況該当値テキスト"/>
        <xdr:cNvSpPr txBox="1"/>
      </xdr:nvSpPr>
      <xdr:spPr>
        <a:xfrm>
          <a:off x="17106900" y="989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107224</xdr:rowOff>
    </xdr:from>
    <xdr:to>
      <xdr:col>23</xdr:col>
      <xdr:colOff>457200</xdr:colOff>
      <xdr:row>59</xdr:row>
      <xdr:rowOff>37374</xdr:rowOff>
    </xdr:to>
    <xdr:sp macro="" textlink="">
      <xdr:nvSpPr>
        <xdr:cNvPr id="338" name="円/楕円 337"/>
        <xdr:cNvSpPr/>
      </xdr:nvSpPr>
      <xdr:spPr>
        <a:xfrm>
          <a:off x="16129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47551</xdr:rowOff>
    </xdr:from>
    <xdr:ext cx="736600" cy="259045"/>
    <xdr:sp macro="" textlink="">
      <xdr:nvSpPr>
        <xdr:cNvPr id="339" name="テキスト ボックス 338"/>
        <xdr:cNvSpPr txBox="1"/>
      </xdr:nvSpPr>
      <xdr:spPr>
        <a:xfrm>
          <a:off x="15798800" y="982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29663</xdr:rowOff>
    </xdr:from>
    <xdr:to>
      <xdr:col>22</xdr:col>
      <xdr:colOff>254000</xdr:colOff>
      <xdr:row>58</xdr:row>
      <xdr:rowOff>131263</xdr:rowOff>
    </xdr:to>
    <xdr:sp macro="" textlink="">
      <xdr:nvSpPr>
        <xdr:cNvPr id="340" name="円/楕円 339"/>
        <xdr:cNvSpPr/>
      </xdr:nvSpPr>
      <xdr:spPr>
        <a:xfrm>
          <a:off x="152400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141440</xdr:rowOff>
    </xdr:from>
    <xdr:ext cx="762000" cy="259045"/>
    <xdr:sp macro="" textlink="">
      <xdr:nvSpPr>
        <xdr:cNvPr id="341" name="テキスト ボックス 340"/>
        <xdr:cNvSpPr txBox="1"/>
      </xdr:nvSpPr>
      <xdr:spPr>
        <a:xfrm>
          <a:off x="14909800" y="974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38281</xdr:rowOff>
    </xdr:from>
    <xdr:to>
      <xdr:col>21</xdr:col>
      <xdr:colOff>50800</xdr:colOff>
      <xdr:row>58</xdr:row>
      <xdr:rowOff>139881</xdr:rowOff>
    </xdr:to>
    <xdr:sp macro="" textlink="">
      <xdr:nvSpPr>
        <xdr:cNvPr id="342" name="円/楕円 341"/>
        <xdr:cNvSpPr/>
      </xdr:nvSpPr>
      <xdr:spPr>
        <a:xfrm>
          <a:off x="14351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150058</xdr:rowOff>
    </xdr:from>
    <xdr:ext cx="762000" cy="259045"/>
    <xdr:sp macro="" textlink="">
      <xdr:nvSpPr>
        <xdr:cNvPr id="343" name="テキスト ボックス 342"/>
        <xdr:cNvSpPr txBox="1"/>
      </xdr:nvSpPr>
      <xdr:spPr>
        <a:xfrm>
          <a:off x="14020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5534</xdr:rowOff>
    </xdr:from>
    <xdr:to>
      <xdr:col>19</xdr:col>
      <xdr:colOff>533400</xdr:colOff>
      <xdr:row>58</xdr:row>
      <xdr:rowOff>107134</xdr:rowOff>
    </xdr:to>
    <xdr:sp macro="" textlink="">
      <xdr:nvSpPr>
        <xdr:cNvPr id="344" name="円/楕円 343"/>
        <xdr:cNvSpPr/>
      </xdr:nvSpPr>
      <xdr:spPr>
        <a:xfrm>
          <a:off x="13462000" y="99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117311</xdr:rowOff>
    </xdr:from>
    <xdr:ext cx="762000" cy="259045"/>
    <xdr:sp macro="" textlink="">
      <xdr:nvSpPr>
        <xdr:cNvPr id="345" name="テキスト ボックス 344"/>
        <xdr:cNvSpPr txBox="1"/>
      </xdr:nvSpPr>
      <xdr:spPr>
        <a:xfrm>
          <a:off x="13131800" y="9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実質公債費比率は、前年度から０．７ポイント下がり３．５％となっており、類似団体平均と比較しても良好な数値となっている。</a:t>
          </a:r>
          <a:endParaRPr kumimoji="1" lang="en-US" altLang="ja-JP" sz="1300">
            <a:latin typeface="ＭＳ Ｐゴシック"/>
          </a:endParaRPr>
        </a:p>
        <a:p>
          <a:r>
            <a:rPr kumimoji="1" lang="ja-JP" altLang="en-US" sz="1300">
              <a:latin typeface="ＭＳ Ｐゴシック"/>
            </a:rPr>
            <a:t>　これは、過去から起債による財源確保を可能な限り抑制してきたことが主な要因である。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38</xdr:row>
      <xdr:rowOff>151384</xdr:rowOff>
    </xdr:to>
    <xdr:cxnSp macro="">
      <xdr:nvCxnSpPr>
        <xdr:cNvPr id="377" name="直線コネクタ 376"/>
        <xdr:cNvCxnSpPr/>
      </xdr:nvCxnSpPr>
      <xdr:spPr>
        <a:xfrm flipV="1">
          <a:off x="16179800" y="659892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151384</xdr:rowOff>
    </xdr:from>
    <xdr:to>
      <xdr:col>23</xdr:col>
      <xdr:colOff>406400</xdr:colOff>
      <xdr:row>38</xdr:row>
      <xdr:rowOff>161036</xdr:rowOff>
    </xdr:to>
    <xdr:cxnSp macro="">
      <xdr:nvCxnSpPr>
        <xdr:cNvPr id="380" name="直線コネクタ 379"/>
        <xdr:cNvCxnSpPr/>
      </xdr:nvCxnSpPr>
      <xdr:spPr>
        <a:xfrm flipV="1">
          <a:off x="15290800" y="66664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2" name="テキスト ボックス 38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161036</xdr:rowOff>
    </xdr:from>
    <xdr:to>
      <xdr:col>22</xdr:col>
      <xdr:colOff>203200</xdr:colOff>
      <xdr:row>39</xdr:row>
      <xdr:rowOff>47498</xdr:rowOff>
    </xdr:to>
    <xdr:cxnSp macro="">
      <xdr:nvCxnSpPr>
        <xdr:cNvPr id="383" name="直線コネクタ 382"/>
        <xdr:cNvCxnSpPr/>
      </xdr:nvCxnSpPr>
      <xdr:spPr>
        <a:xfrm flipV="1">
          <a:off x="14401800" y="66761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170688</xdr:rowOff>
    </xdr:from>
    <xdr:to>
      <xdr:col>21</xdr:col>
      <xdr:colOff>0</xdr:colOff>
      <xdr:row>39</xdr:row>
      <xdr:rowOff>47498</xdr:rowOff>
    </xdr:to>
    <xdr:cxnSp macro="">
      <xdr:nvCxnSpPr>
        <xdr:cNvPr id="386" name="直線コネクタ 385"/>
        <xdr:cNvCxnSpPr/>
      </xdr:nvCxnSpPr>
      <xdr:spPr>
        <a:xfrm>
          <a:off x="13512800" y="66857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396" name="円/楕円 395"/>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49547</xdr:rowOff>
    </xdr:from>
    <xdr:ext cx="762000" cy="259045"/>
    <xdr:sp macro="" textlink="">
      <xdr:nvSpPr>
        <xdr:cNvPr id="397"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100584</xdr:rowOff>
    </xdr:from>
    <xdr:to>
      <xdr:col>23</xdr:col>
      <xdr:colOff>457200</xdr:colOff>
      <xdr:row>39</xdr:row>
      <xdr:rowOff>30734</xdr:rowOff>
    </xdr:to>
    <xdr:sp macro="" textlink="">
      <xdr:nvSpPr>
        <xdr:cNvPr id="398" name="円/楕円 397"/>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40911</xdr:rowOff>
    </xdr:from>
    <xdr:ext cx="736600" cy="259045"/>
    <xdr:sp macro="" textlink="">
      <xdr:nvSpPr>
        <xdr:cNvPr id="399" name="テキスト ボックス 398"/>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400" name="円/楕円 399"/>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50563</xdr:rowOff>
    </xdr:from>
    <xdr:ext cx="762000" cy="259045"/>
    <xdr:sp macro="" textlink="">
      <xdr:nvSpPr>
        <xdr:cNvPr id="401" name="テキスト ボックス 400"/>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168148</xdr:rowOff>
    </xdr:from>
    <xdr:to>
      <xdr:col>21</xdr:col>
      <xdr:colOff>50800</xdr:colOff>
      <xdr:row>39</xdr:row>
      <xdr:rowOff>98298</xdr:rowOff>
    </xdr:to>
    <xdr:sp macro="" textlink="">
      <xdr:nvSpPr>
        <xdr:cNvPr id="402" name="円/楕円 401"/>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108475</xdr:rowOff>
    </xdr:from>
    <xdr:ext cx="762000" cy="259045"/>
    <xdr:sp macro="" textlink="">
      <xdr:nvSpPr>
        <xdr:cNvPr id="403" name="テキスト ボックス 402"/>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4" name="円/楕円 403"/>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60215</xdr:rowOff>
    </xdr:from>
    <xdr:ext cx="762000" cy="259045"/>
    <xdr:sp macro="" textlink="">
      <xdr:nvSpPr>
        <xdr:cNvPr id="405" name="テキスト ボックス 404"/>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将来負担比率は、平成２３年度以降「</a:t>
          </a:r>
          <a:r>
            <a:rPr kumimoji="1" lang="en-US" altLang="ja-JP" sz="1300">
              <a:latin typeface="ＭＳ Ｐゴシック"/>
            </a:rPr>
            <a:t>-</a:t>
          </a:r>
          <a:r>
            <a:rPr kumimoji="1" lang="ja-JP" altLang="en-US" sz="1300">
              <a:latin typeface="ＭＳ Ｐゴシック"/>
            </a:rPr>
            <a:t>％（数値なし）」となっている。</a:t>
          </a:r>
          <a:endParaRPr kumimoji="1" lang="en-US" altLang="ja-JP" sz="1300">
            <a:latin typeface="ＭＳ Ｐゴシック"/>
          </a:endParaRPr>
        </a:p>
        <a:p>
          <a:r>
            <a:rPr kumimoji="1" lang="ja-JP" altLang="en-US" sz="1300">
              <a:latin typeface="ＭＳ Ｐゴシック"/>
            </a:rPr>
            <a:t>　財政基盤の弱い本町は、地方交付税等の依存財源に左右されやすい状況にあるため、将来の財源不足に備え、過去から一定の基金残高を保有している。また、地方債についてはも交付税措置のあるものを優先的に起債している。これらのことから、充当可能財源等が将来負担額よりも多いため「</a:t>
          </a:r>
          <a:r>
            <a:rPr kumimoji="1" lang="en-US" altLang="ja-JP" sz="1300">
              <a:latin typeface="ＭＳ Ｐゴシック"/>
            </a:rPr>
            <a:t>-</a:t>
          </a:r>
          <a:r>
            <a:rPr kumimoji="1" lang="ja-JP" altLang="en-US" sz="1300">
              <a:latin typeface="ＭＳ Ｐゴシック"/>
            </a:rPr>
            <a:t>％（数値なし）」となっている。</a:t>
          </a:r>
          <a:endParaRPr kumimoji="1" lang="en-US" altLang="ja-JP" sz="1300">
            <a:latin typeface="ＭＳ Ｐゴシック"/>
          </a:endParaRPr>
        </a:p>
        <a:p>
          <a:r>
            <a:rPr kumimoji="1" lang="ja-JP" altLang="en-US" sz="1300">
              <a:latin typeface="ＭＳ Ｐゴシック"/>
            </a:rPr>
            <a:t>　今後も、引き続き健全な財政運営に努める。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7"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8" name="フローチャート : 判断 437"/>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1" name="フローチャート : 判断 440"/>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2" name="テキスト ボックス 441"/>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福岡県岡垣町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32,153
31,990
48.64
10,611,244
10,276,563
280,434
6,232,841
7,873,473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人件費に係る経常収支比率は、１８．３％で前年度に比べ０．７ポイント減少している。これは、退職者数が前年度に比べ少なかったためである。</a:t>
          </a:r>
          <a:endParaRPr kumimoji="1" lang="en-US" altLang="ja-JP" sz="1300">
            <a:latin typeface="ＭＳ Ｐゴシック"/>
          </a:endParaRPr>
        </a:p>
        <a:p>
          <a:r>
            <a:rPr kumimoji="1" lang="ja-JP" altLang="en-US" sz="1300">
              <a:latin typeface="ＭＳ Ｐゴシック"/>
            </a:rPr>
            <a:t>　類似団体平均と比較すると、職員数が少ないことなどの理由により低い数値となっている。今後も継続して、人件費の抑制に努める。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106426</xdr:rowOff>
    </xdr:from>
    <xdr:to>
      <xdr:col>7</xdr:col>
      <xdr:colOff>15875</xdr:colOff>
      <xdr:row>35</xdr:row>
      <xdr:rowOff>138430</xdr:rowOff>
    </xdr:to>
    <xdr:cxnSp macro="">
      <xdr:nvCxnSpPr>
        <xdr:cNvPr id="64" name="直線コネクタ 63"/>
        <xdr:cNvCxnSpPr/>
      </xdr:nvCxnSpPr>
      <xdr:spPr>
        <a:xfrm flipV="1">
          <a:off x="3987800" y="61071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138430</xdr:rowOff>
    </xdr:to>
    <xdr:cxnSp macro="">
      <xdr:nvCxnSpPr>
        <xdr:cNvPr id="67" name="直線コネクタ 66"/>
        <xdr:cNvCxnSpPr/>
      </xdr:nvCxnSpPr>
      <xdr:spPr>
        <a:xfrm>
          <a:off x="3098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35</xdr:row>
      <xdr:rowOff>115570</xdr:rowOff>
    </xdr:to>
    <xdr:cxnSp macro="">
      <xdr:nvCxnSpPr>
        <xdr:cNvPr id="70" name="直線コネクタ 69"/>
        <xdr:cNvCxnSpPr/>
      </xdr:nvCxnSpPr>
      <xdr:spPr>
        <a:xfrm>
          <a:off x="2209800" y="602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92710</xdr:rowOff>
    </xdr:to>
    <xdr:cxnSp macro="">
      <xdr:nvCxnSpPr>
        <xdr:cNvPr id="73" name="直線コネクタ 72"/>
        <xdr:cNvCxnSpPr/>
      </xdr:nvCxnSpPr>
      <xdr:spPr>
        <a:xfrm flipV="1">
          <a:off x="1320800" y="6024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55626</xdr:rowOff>
    </xdr:from>
    <xdr:to>
      <xdr:col>7</xdr:col>
      <xdr:colOff>66675</xdr:colOff>
      <xdr:row>35</xdr:row>
      <xdr:rowOff>157226</xdr:rowOff>
    </xdr:to>
    <xdr:sp macro="" textlink="">
      <xdr:nvSpPr>
        <xdr:cNvPr id="83" name="円/楕円 82"/>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135653</xdr:rowOff>
    </xdr:from>
    <xdr:ext cx="762000" cy="259045"/>
    <xdr:sp macro="" textlink="">
      <xdr:nvSpPr>
        <xdr:cNvPr id="84" name="人件費該当値テキスト"/>
        <xdr:cNvSpPr txBox="1"/>
      </xdr:nvSpPr>
      <xdr:spPr>
        <a:xfrm>
          <a:off x="4914900" y="596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5" name="円/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89" name="円/楕円 88"/>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0" name="テキスト ボックス 89"/>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1" name="円/楕円 90"/>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2" name="テキスト ボックス 91"/>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１７．４％で前年度に比べ１．１ポイント増加している。類似団体平均と比較すると高い数値となっている。今後は、平成２９年度に策定する行政改革推進計画を着実に実行し、経常経費の圧縮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43180</xdr:rowOff>
    </xdr:to>
    <xdr:cxnSp macro="">
      <xdr:nvCxnSpPr>
        <xdr:cNvPr id="125" name="直線コネクタ 124"/>
        <xdr:cNvCxnSpPr/>
      </xdr:nvCxnSpPr>
      <xdr:spPr>
        <a:xfrm>
          <a:off x="15671800" y="2702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16</xdr:row>
      <xdr:rowOff>104140</xdr:rowOff>
    </xdr:to>
    <xdr:cxnSp macro="">
      <xdr:nvCxnSpPr>
        <xdr:cNvPr id="128" name="直線コネクタ 127"/>
        <xdr:cNvCxnSpPr/>
      </xdr:nvCxnSpPr>
      <xdr:spPr>
        <a:xfrm flipV="1">
          <a:off x="14782800" y="2702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127000</xdr:rowOff>
    </xdr:to>
    <xdr:cxnSp macro="">
      <xdr:nvCxnSpPr>
        <xdr:cNvPr id="131" name="直線コネクタ 130"/>
        <xdr:cNvCxnSpPr/>
      </xdr:nvCxnSpPr>
      <xdr:spPr>
        <a:xfrm flipV="1">
          <a:off x="13893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1270</xdr:rowOff>
    </xdr:to>
    <xdr:cxnSp macro="">
      <xdr:nvCxnSpPr>
        <xdr:cNvPr id="134" name="直線コネクタ 133"/>
        <xdr:cNvCxnSpPr/>
      </xdr:nvCxnSpPr>
      <xdr:spPr>
        <a:xfrm flipV="1">
          <a:off x="13004800" y="287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4" name="円/楕円 143"/>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135907</xdr:rowOff>
    </xdr:from>
    <xdr:ext cx="762000" cy="259045"/>
    <xdr:sp macro="" textlink="">
      <xdr:nvSpPr>
        <xdr:cNvPr id="145" name="物件費該当値テキスト"/>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166387</xdr:rowOff>
    </xdr:from>
    <xdr:ext cx="736600" cy="259045"/>
    <xdr:sp macro="" textlink="">
      <xdr:nvSpPr>
        <xdr:cNvPr id="147" name="テキスト ボックス 146"/>
        <xdr:cNvSpPr txBox="1"/>
      </xdr:nvSpPr>
      <xdr:spPr>
        <a:xfrm>
          <a:off x="15290800" y="273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0" name="円/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2" name="円/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扶助費に係る経常収支比率は、８．６％で類似団体平均とほぼ同じ数値となっている。</a:t>
          </a:r>
          <a:endParaRPr kumimoji="1" lang="en-US" altLang="ja-JP" sz="1300">
            <a:latin typeface="ＭＳ Ｐゴシック"/>
          </a:endParaRPr>
        </a:p>
        <a:p>
          <a:r>
            <a:rPr kumimoji="1" lang="ja-JP" altLang="en-US" sz="1300">
              <a:latin typeface="ＭＳ Ｐゴシック"/>
            </a:rPr>
            <a:t>　近年、扶助費は増加傾向にあるため、第２次健康増進計画をはじめとする各種計画に基づく施策を実施し、引き続き経費の圧縮に努める。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19050</xdr:rowOff>
    </xdr:to>
    <xdr:cxnSp macro="">
      <xdr:nvCxnSpPr>
        <xdr:cNvPr id="186" name="直線コネクタ 185"/>
        <xdr:cNvCxnSpPr/>
      </xdr:nvCxnSpPr>
      <xdr:spPr>
        <a:xfrm>
          <a:off x="3987800" y="9728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165100</xdr:rowOff>
    </xdr:to>
    <xdr:cxnSp macro="">
      <xdr:nvCxnSpPr>
        <xdr:cNvPr id="189" name="直線コネクタ 188"/>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76200</xdr:rowOff>
    </xdr:from>
    <xdr:to>
      <xdr:col>4</xdr:col>
      <xdr:colOff>346075</xdr:colOff>
      <xdr:row>56</xdr:row>
      <xdr:rowOff>165100</xdr:rowOff>
    </xdr:to>
    <xdr:cxnSp macro="">
      <xdr:nvCxnSpPr>
        <xdr:cNvPr id="192" name="直線コネクタ 191"/>
        <xdr:cNvCxnSpPr/>
      </xdr:nvCxnSpPr>
      <xdr:spPr>
        <a:xfrm>
          <a:off x="2209800" y="967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76200</xdr:rowOff>
    </xdr:to>
    <xdr:cxnSp macro="">
      <xdr:nvCxnSpPr>
        <xdr:cNvPr id="195" name="直線コネクタ 194"/>
        <xdr:cNvCxnSpPr/>
      </xdr:nvCxnSpPr>
      <xdr:spPr>
        <a:xfrm>
          <a:off x="1320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5" name="円/楕円 204"/>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156227</xdr:rowOff>
    </xdr:from>
    <xdr:ext cx="762000" cy="259045"/>
    <xdr:sp macro="" textlink="">
      <xdr:nvSpPr>
        <xdr:cNvPr id="206" name="扶助費該当値テキスト"/>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08" name="テキスト ボックス 207"/>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9" name="円/楕円 208"/>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0" name="テキスト ボックス 209"/>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25400</xdr:rowOff>
    </xdr:from>
    <xdr:to>
      <xdr:col>3</xdr:col>
      <xdr:colOff>193675</xdr:colOff>
      <xdr:row>56</xdr:row>
      <xdr:rowOff>127000</xdr:rowOff>
    </xdr:to>
    <xdr:sp macro="" textlink="">
      <xdr:nvSpPr>
        <xdr:cNvPr id="211" name="円/楕円 210"/>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111777</xdr:rowOff>
    </xdr:from>
    <xdr:ext cx="762000" cy="259045"/>
    <xdr:sp macro="" textlink="">
      <xdr:nvSpPr>
        <xdr:cNvPr id="212" name="テキスト ボックス 211"/>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3" name="円/楕円 212"/>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4" name="テキスト ボックス 213"/>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その他経費に係る経常収支比率は１５．９％となっている。主な経費は、国民健康保険事業、介護保険事業、後期高齢者医療事業に対する繰出金である。</a:t>
          </a:r>
          <a:endParaRPr kumimoji="1" lang="en-US" altLang="ja-JP" sz="1300">
            <a:latin typeface="ＭＳ Ｐゴシック"/>
          </a:endParaRPr>
        </a:p>
        <a:p>
          <a:r>
            <a:rPr kumimoji="1" lang="ja-JP" altLang="en-US" sz="1300">
              <a:latin typeface="ＭＳ Ｐゴシック"/>
            </a:rPr>
            <a:t>　高齢化率が上昇していることからも、今後この経費が増加していくことが見込まれる。このため、第２次健康増進計画等の各種計画に基づき、住民の健康づくりを支援する施策を実施し、医療・介護に係る経費の圧縮に努めることで繰出金を抑制し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138430</xdr:rowOff>
    </xdr:to>
    <xdr:cxnSp macro="">
      <xdr:nvCxnSpPr>
        <xdr:cNvPr id="247" name="直線コネクタ 246"/>
        <xdr:cNvCxnSpPr/>
      </xdr:nvCxnSpPr>
      <xdr:spPr>
        <a:xfrm>
          <a:off x="15671800" y="98196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69850</xdr:rowOff>
    </xdr:to>
    <xdr:cxnSp macro="">
      <xdr:nvCxnSpPr>
        <xdr:cNvPr id="250" name="直線コネクタ 249"/>
        <xdr:cNvCxnSpPr/>
      </xdr:nvCxnSpPr>
      <xdr:spPr>
        <a:xfrm flipV="1">
          <a:off x="14782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69850</xdr:rowOff>
    </xdr:to>
    <xdr:cxnSp macro="">
      <xdr:nvCxnSpPr>
        <xdr:cNvPr id="253" name="直線コネクタ 252"/>
        <xdr:cNvCxnSpPr/>
      </xdr:nvCxnSpPr>
      <xdr:spPr>
        <a:xfrm>
          <a:off x="13893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16510</xdr:rowOff>
    </xdr:to>
    <xdr:cxnSp macro="">
      <xdr:nvCxnSpPr>
        <xdr:cNvPr id="256" name="直線コネクタ 255"/>
        <xdr:cNvCxnSpPr/>
      </xdr:nvCxnSpPr>
      <xdr:spPr>
        <a:xfrm>
          <a:off x="13004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6" name="円/楕円 26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7"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167640</xdr:rowOff>
    </xdr:from>
    <xdr:to>
      <xdr:col>22</xdr:col>
      <xdr:colOff>615950</xdr:colOff>
      <xdr:row>57</xdr:row>
      <xdr:rowOff>97790</xdr:rowOff>
    </xdr:to>
    <xdr:sp macro="" textlink="">
      <xdr:nvSpPr>
        <xdr:cNvPr id="268" name="円/楕円 267"/>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69" name="テキスト ボックス 268"/>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0" name="円/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2" name="円/楕円 271"/>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3" name="テキスト ボックス 272"/>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4" name="円/楕円 273"/>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5" name="テキスト ボックス 27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補助費等に係る経常収支比率は、２４．２％で類似団体平均と比較して非常に高い数値となっている。</a:t>
          </a:r>
          <a:endParaRPr kumimoji="1" lang="en-US" altLang="ja-JP" sz="1300">
            <a:latin typeface="ＭＳ Ｐゴシック"/>
          </a:endParaRPr>
        </a:p>
        <a:p>
          <a:r>
            <a:rPr kumimoji="1" lang="ja-JP" altLang="en-US" sz="1300">
              <a:latin typeface="ＭＳ Ｐゴシック"/>
            </a:rPr>
            <a:t>　これは、ごみ・し尿処理施設事業や消防事業などを一部事務組合で行っているため、その負担金が多いこと及び下水道事業（法適用）への負担金、補助金が多いことが要因である。他団体と比べ下水道事業への補助費が高い水準にあるが、これは昭和</a:t>
          </a:r>
          <a:r>
            <a:rPr kumimoji="1" lang="en-US" altLang="ja-JP" sz="1300">
              <a:latin typeface="ＭＳ Ｐゴシック"/>
            </a:rPr>
            <a:t>61</a:t>
          </a:r>
          <a:r>
            <a:rPr kumimoji="1" lang="ja-JP" altLang="en-US" sz="1300">
              <a:latin typeface="ＭＳ Ｐゴシック"/>
            </a:rPr>
            <a:t>年から公共下水道の整備を行い、その起債の償還ピークを迎えているためである。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115570</xdr:rowOff>
    </xdr:from>
    <xdr:to>
      <xdr:col>24</xdr:col>
      <xdr:colOff>31750</xdr:colOff>
      <xdr:row>39</xdr:row>
      <xdr:rowOff>147574</xdr:rowOff>
    </xdr:to>
    <xdr:cxnSp macro="">
      <xdr:nvCxnSpPr>
        <xdr:cNvPr id="305" name="直線コネクタ 304"/>
        <xdr:cNvCxnSpPr/>
      </xdr:nvCxnSpPr>
      <xdr:spPr>
        <a:xfrm>
          <a:off x="15671800" y="68021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115570</xdr:rowOff>
    </xdr:from>
    <xdr:to>
      <xdr:col>22</xdr:col>
      <xdr:colOff>565150</xdr:colOff>
      <xdr:row>39</xdr:row>
      <xdr:rowOff>165862</xdr:rowOff>
    </xdr:to>
    <xdr:cxnSp macro="">
      <xdr:nvCxnSpPr>
        <xdr:cNvPr id="308" name="直線コネクタ 307"/>
        <xdr:cNvCxnSpPr/>
      </xdr:nvCxnSpPr>
      <xdr:spPr>
        <a:xfrm flipV="1">
          <a:off x="14782800" y="68021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124714</xdr:rowOff>
    </xdr:from>
    <xdr:to>
      <xdr:col>21</xdr:col>
      <xdr:colOff>361950</xdr:colOff>
      <xdr:row>39</xdr:row>
      <xdr:rowOff>165862</xdr:rowOff>
    </xdr:to>
    <xdr:cxnSp macro="">
      <xdr:nvCxnSpPr>
        <xdr:cNvPr id="311" name="直線コネクタ 310"/>
        <xdr:cNvCxnSpPr/>
      </xdr:nvCxnSpPr>
      <xdr:spPr>
        <a:xfrm>
          <a:off x="13893800" y="68112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78994</xdr:rowOff>
    </xdr:from>
    <xdr:to>
      <xdr:col>20</xdr:col>
      <xdr:colOff>158750</xdr:colOff>
      <xdr:row>39</xdr:row>
      <xdr:rowOff>124714</xdr:rowOff>
    </xdr:to>
    <xdr:cxnSp macro="">
      <xdr:nvCxnSpPr>
        <xdr:cNvPr id="314" name="直線コネクタ 313"/>
        <xdr:cNvCxnSpPr/>
      </xdr:nvCxnSpPr>
      <xdr:spPr>
        <a:xfrm>
          <a:off x="13004800" y="67655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96774</xdr:rowOff>
    </xdr:from>
    <xdr:to>
      <xdr:col>24</xdr:col>
      <xdr:colOff>82550</xdr:colOff>
      <xdr:row>40</xdr:row>
      <xdr:rowOff>26924</xdr:rowOff>
    </xdr:to>
    <xdr:sp macro="" textlink="">
      <xdr:nvSpPr>
        <xdr:cNvPr id="324" name="円/楕円 323"/>
        <xdr:cNvSpPr/>
      </xdr:nvSpPr>
      <xdr:spPr>
        <a:xfrm>
          <a:off x="16459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5351</xdr:rowOff>
    </xdr:from>
    <xdr:ext cx="762000" cy="259045"/>
    <xdr:sp macro="" textlink="">
      <xdr:nvSpPr>
        <xdr:cNvPr id="325" name="補助費等該当値テキスト"/>
        <xdr:cNvSpPr txBox="1"/>
      </xdr:nvSpPr>
      <xdr:spPr>
        <a:xfrm>
          <a:off x="16598900" y="66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64770</xdr:rowOff>
    </xdr:from>
    <xdr:to>
      <xdr:col>22</xdr:col>
      <xdr:colOff>615950</xdr:colOff>
      <xdr:row>39</xdr:row>
      <xdr:rowOff>166370</xdr:rowOff>
    </xdr:to>
    <xdr:sp macro="" textlink="">
      <xdr:nvSpPr>
        <xdr:cNvPr id="326" name="円/楕円 325"/>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151147</xdr:rowOff>
    </xdr:from>
    <xdr:ext cx="736600" cy="259045"/>
    <xdr:sp macro="" textlink="">
      <xdr:nvSpPr>
        <xdr:cNvPr id="327" name="テキスト ボックス 326"/>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115062</xdr:rowOff>
    </xdr:from>
    <xdr:to>
      <xdr:col>21</xdr:col>
      <xdr:colOff>412750</xdr:colOff>
      <xdr:row>40</xdr:row>
      <xdr:rowOff>45212</xdr:rowOff>
    </xdr:to>
    <xdr:sp macro="" textlink="">
      <xdr:nvSpPr>
        <xdr:cNvPr id="328" name="円/楕円 327"/>
        <xdr:cNvSpPr/>
      </xdr:nvSpPr>
      <xdr:spPr>
        <a:xfrm>
          <a:off x="14732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29989</xdr:rowOff>
    </xdr:from>
    <xdr:ext cx="762000" cy="259045"/>
    <xdr:sp macro="" textlink="">
      <xdr:nvSpPr>
        <xdr:cNvPr id="329" name="テキスト ボックス 328"/>
        <xdr:cNvSpPr txBox="1"/>
      </xdr:nvSpPr>
      <xdr:spPr>
        <a:xfrm>
          <a:off x="14401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73914</xdr:rowOff>
    </xdr:from>
    <xdr:to>
      <xdr:col>20</xdr:col>
      <xdr:colOff>209550</xdr:colOff>
      <xdr:row>40</xdr:row>
      <xdr:rowOff>4064</xdr:rowOff>
    </xdr:to>
    <xdr:sp macro="" textlink="">
      <xdr:nvSpPr>
        <xdr:cNvPr id="330" name="円/楕円 329"/>
        <xdr:cNvSpPr/>
      </xdr:nvSpPr>
      <xdr:spPr>
        <a:xfrm>
          <a:off x="13843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160291</xdr:rowOff>
    </xdr:from>
    <xdr:ext cx="762000" cy="259045"/>
    <xdr:sp macro="" textlink="">
      <xdr:nvSpPr>
        <xdr:cNvPr id="331" name="テキスト ボックス 330"/>
        <xdr:cNvSpPr txBox="1"/>
      </xdr:nvSpPr>
      <xdr:spPr>
        <a:xfrm>
          <a:off x="13512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28194</xdr:rowOff>
    </xdr:from>
    <xdr:to>
      <xdr:col>19</xdr:col>
      <xdr:colOff>6350</xdr:colOff>
      <xdr:row>39</xdr:row>
      <xdr:rowOff>129794</xdr:rowOff>
    </xdr:to>
    <xdr:sp macro="" textlink="">
      <xdr:nvSpPr>
        <xdr:cNvPr id="332" name="円/楕円 331"/>
        <xdr:cNvSpPr/>
      </xdr:nvSpPr>
      <xdr:spPr>
        <a:xfrm>
          <a:off x="12954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114571</xdr:rowOff>
    </xdr:from>
    <xdr:ext cx="762000" cy="259045"/>
    <xdr:sp macro="" textlink="">
      <xdr:nvSpPr>
        <xdr:cNvPr id="333" name="テキスト ボックス 332"/>
        <xdr:cNvSpPr txBox="1"/>
      </xdr:nvSpPr>
      <xdr:spPr>
        <a:xfrm>
          <a:off x="12623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公債費に係る経常収支比率は、７．９％で類似団体平均を大きく下回っている。</a:t>
          </a:r>
          <a:endParaRPr kumimoji="1" lang="en-US" altLang="ja-JP" sz="1300">
            <a:latin typeface="ＭＳ Ｐゴシック"/>
          </a:endParaRPr>
        </a:p>
        <a:p>
          <a:r>
            <a:rPr kumimoji="1" lang="ja-JP" altLang="en-US" sz="1300">
              <a:latin typeface="ＭＳ Ｐゴシック"/>
            </a:rPr>
            <a:t>　今後、臨時財政対策債をはじめとする公債費の負担が増加することが見込まれるため、新規の地方債発行を伴う事業の実施にあたっては、これまでと同様に後年度の負担を考慮し、事業の必要性・有効性を検討す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168910</xdr:rowOff>
    </xdr:from>
    <xdr:to>
      <xdr:col>7</xdr:col>
      <xdr:colOff>15875</xdr:colOff>
      <xdr:row>74</xdr:row>
      <xdr:rowOff>43180</xdr:rowOff>
    </xdr:to>
    <xdr:cxnSp macro="">
      <xdr:nvCxnSpPr>
        <xdr:cNvPr id="366" name="直線コネクタ 365"/>
        <xdr:cNvCxnSpPr/>
      </xdr:nvCxnSpPr>
      <xdr:spPr>
        <a:xfrm>
          <a:off x="3987800" y="12684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168910</xdr:rowOff>
    </xdr:from>
    <xdr:to>
      <xdr:col>5</xdr:col>
      <xdr:colOff>549275</xdr:colOff>
      <xdr:row>74</xdr:row>
      <xdr:rowOff>66040</xdr:rowOff>
    </xdr:to>
    <xdr:cxnSp macro="">
      <xdr:nvCxnSpPr>
        <xdr:cNvPr id="369" name="直線コネクタ 368"/>
        <xdr:cNvCxnSpPr/>
      </xdr:nvCxnSpPr>
      <xdr:spPr>
        <a:xfrm flipV="1">
          <a:off x="3098800" y="12684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66040</xdr:rowOff>
    </xdr:from>
    <xdr:to>
      <xdr:col>4</xdr:col>
      <xdr:colOff>346075</xdr:colOff>
      <xdr:row>74</xdr:row>
      <xdr:rowOff>66040</xdr:rowOff>
    </xdr:to>
    <xdr:cxnSp macro="">
      <xdr:nvCxnSpPr>
        <xdr:cNvPr id="372" name="直線コネクタ 371"/>
        <xdr:cNvCxnSpPr/>
      </xdr:nvCxnSpPr>
      <xdr:spPr>
        <a:xfrm>
          <a:off x="2209800" y="12753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27940</xdr:rowOff>
    </xdr:from>
    <xdr:to>
      <xdr:col>3</xdr:col>
      <xdr:colOff>142875</xdr:colOff>
      <xdr:row>74</xdr:row>
      <xdr:rowOff>66040</xdr:rowOff>
    </xdr:to>
    <xdr:cxnSp macro="">
      <xdr:nvCxnSpPr>
        <xdr:cNvPr id="375" name="直線コネクタ 374"/>
        <xdr:cNvCxnSpPr/>
      </xdr:nvCxnSpPr>
      <xdr:spPr>
        <a:xfrm>
          <a:off x="1320800" y="12715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163830</xdr:rowOff>
    </xdr:from>
    <xdr:to>
      <xdr:col>7</xdr:col>
      <xdr:colOff>66675</xdr:colOff>
      <xdr:row>74</xdr:row>
      <xdr:rowOff>93980</xdr:rowOff>
    </xdr:to>
    <xdr:sp macro="" textlink="">
      <xdr:nvSpPr>
        <xdr:cNvPr id="385" name="円/楕円 384"/>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8907</xdr:rowOff>
    </xdr:from>
    <xdr:ext cx="762000" cy="259045"/>
    <xdr:sp macro="" textlink="">
      <xdr:nvSpPr>
        <xdr:cNvPr id="386" name="公債費該当値テキスト"/>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118110</xdr:rowOff>
    </xdr:from>
    <xdr:to>
      <xdr:col>5</xdr:col>
      <xdr:colOff>600075</xdr:colOff>
      <xdr:row>74</xdr:row>
      <xdr:rowOff>48260</xdr:rowOff>
    </xdr:to>
    <xdr:sp macro="" textlink="">
      <xdr:nvSpPr>
        <xdr:cNvPr id="387" name="円/楕円 386"/>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58437</xdr:rowOff>
    </xdr:from>
    <xdr:ext cx="736600" cy="259045"/>
    <xdr:sp macro="" textlink="">
      <xdr:nvSpPr>
        <xdr:cNvPr id="388" name="テキスト ボックス 387"/>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xdr:rowOff>
    </xdr:from>
    <xdr:to>
      <xdr:col>4</xdr:col>
      <xdr:colOff>396875</xdr:colOff>
      <xdr:row>74</xdr:row>
      <xdr:rowOff>116840</xdr:rowOff>
    </xdr:to>
    <xdr:sp macro="" textlink="">
      <xdr:nvSpPr>
        <xdr:cNvPr id="389" name="円/楕円 388"/>
        <xdr:cNvSpPr/>
      </xdr:nvSpPr>
      <xdr:spPr>
        <a:xfrm>
          <a:off x="3048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127017</xdr:rowOff>
    </xdr:from>
    <xdr:ext cx="762000" cy="259045"/>
    <xdr:sp macro="" textlink="">
      <xdr:nvSpPr>
        <xdr:cNvPr id="390" name="テキスト ボックス 389"/>
        <xdr:cNvSpPr txBox="1"/>
      </xdr:nvSpPr>
      <xdr:spPr>
        <a:xfrm>
          <a:off x="2717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xdr:rowOff>
    </xdr:from>
    <xdr:to>
      <xdr:col>3</xdr:col>
      <xdr:colOff>193675</xdr:colOff>
      <xdr:row>74</xdr:row>
      <xdr:rowOff>116840</xdr:rowOff>
    </xdr:to>
    <xdr:sp macro="" textlink="">
      <xdr:nvSpPr>
        <xdr:cNvPr id="391" name="円/楕円 390"/>
        <xdr:cNvSpPr/>
      </xdr:nvSpPr>
      <xdr:spPr>
        <a:xfrm>
          <a:off x="2159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127017</xdr:rowOff>
    </xdr:from>
    <xdr:ext cx="762000" cy="259045"/>
    <xdr:sp macro="" textlink="">
      <xdr:nvSpPr>
        <xdr:cNvPr id="392" name="テキスト ボックス 391"/>
        <xdr:cNvSpPr txBox="1"/>
      </xdr:nvSpPr>
      <xdr:spPr>
        <a:xfrm>
          <a:off x="1828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148590</xdr:rowOff>
    </xdr:from>
    <xdr:to>
      <xdr:col>1</xdr:col>
      <xdr:colOff>676275</xdr:colOff>
      <xdr:row>74</xdr:row>
      <xdr:rowOff>78740</xdr:rowOff>
    </xdr:to>
    <xdr:sp macro="" textlink="">
      <xdr:nvSpPr>
        <xdr:cNvPr id="393" name="円/楕円 392"/>
        <xdr:cNvSpPr/>
      </xdr:nvSpPr>
      <xdr:spPr>
        <a:xfrm>
          <a:off x="1270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88917</xdr:rowOff>
    </xdr:from>
    <xdr:ext cx="762000" cy="259045"/>
    <xdr:sp macro="" textlink="">
      <xdr:nvSpPr>
        <xdr:cNvPr id="394" name="テキスト ボックス 393"/>
        <xdr:cNvSpPr txBox="1"/>
      </xdr:nvSpPr>
      <xdr:spPr>
        <a:xfrm>
          <a:off x="939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８４．４％で類似団体平均を大きく上回っている。これは、全国平均に比べ高齢化率が高いことなどから社会保障関連の扶助費、補助費等、繰出金が増加傾向にあることが要因である。</a:t>
          </a:r>
          <a:endParaRPr kumimoji="1" lang="en-US" altLang="ja-JP" sz="1300">
            <a:latin typeface="ＭＳ Ｐゴシック"/>
          </a:endParaRPr>
        </a:p>
        <a:p>
          <a:r>
            <a:rPr kumimoji="1" lang="ja-JP" altLang="en-US" sz="1300">
              <a:latin typeface="ＭＳ Ｐゴシック"/>
            </a:rPr>
            <a:t>　今後も社会保障関連の経費の増加が見込まれるため、その要因分析と対策を検討し、数値の改善を図る。</a:t>
          </a:r>
          <a:endParaRPr kumimoji="1" lang="en-US" altLang="ja-JP" sz="1300">
            <a:latin typeface="ＭＳ Ｐゴシック"/>
          </a:endParaRPr>
        </a:p>
        <a:p>
          <a:r>
            <a:rPr kumimoji="1" lang="ja-JP" altLang="en-US" sz="1300">
              <a:latin typeface="ＭＳ Ｐゴシック"/>
            </a:rPr>
            <a:t>　また、歳入面においても町税をはじめとする経常一般財源の確保に努める。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28702</xdr:rowOff>
    </xdr:from>
    <xdr:to>
      <xdr:col>24</xdr:col>
      <xdr:colOff>31750</xdr:colOff>
      <xdr:row>79</xdr:row>
      <xdr:rowOff>156718</xdr:rowOff>
    </xdr:to>
    <xdr:cxnSp macro="">
      <xdr:nvCxnSpPr>
        <xdr:cNvPr id="425" name="直線コネクタ 424"/>
        <xdr:cNvCxnSpPr/>
      </xdr:nvCxnSpPr>
      <xdr:spPr>
        <a:xfrm>
          <a:off x="15671800" y="135732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28702</xdr:rowOff>
    </xdr:from>
    <xdr:to>
      <xdr:col>22</xdr:col>
      <xdr:colOff>565150</xdr:colOff>
      <xdr:row>79</xdr:row>
      <xdr:rowOff>170435</xdr:rowOff>
    </xdr:to>
    <xdr:cxnSp macro="">
      <xdr:nvCxnSpPr>
        <xdr:cNvPr id="428" name="直線コネクタ 427"/>
        <xdr:cNvCxnSpPr/>
      </xdr:nvCxnSpPr>
      <xdr:spPr>
        <a:xfrm flipV="1">
          <a:off x="14782800" y="135732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159004</xdr:rowOff>
    </xdr:from>
    <xdr:to>
      <xdr:col>21</xdr:col>
      <xdr:colOff>361950</xdr:colOff>
      <xdr:row>79</xdr:row>
      <xdr:rowOff>170435</xdr:rowOff>
    </xdr:to>
    <xdr:cxnSp macro="">
      <xdr:nvCxnSpPr>
        <xdr:cNvPr id="431" name="直線コネクタ 430"/>
        <xdr:cNvCxnSpPr/>
      </xdr:nvCxnSpPr>
      <xdr:spPr>
        <a:xfrm>
          <a:off x="13893800" y="1353210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159004</xdr:rowOff>
    </xdr:from>
    <xdr:to>
      <xdr:col>20</xdr:col>
      <xdr:colOff>158750</xdr:colOff>
      <xdr:row>79</xdr:row>
      <xdr:rowOff>5842</xdr:rowOff>
    </xdr:to>
    <xdr:cxnSp macro="">
      <xdr:nvCxnSpPr>
        <xdr:cNvPr id="434" name="直線コネクタ 433"/>
        <xdr:cNvCxnSpPr/>
      </xdr:nvCxnSpPr>
      <xdr:spPr>
        <a:xfrm flipV="1">
          <a:off x="13004800" y="135321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105918</xdr:rowOff>
    </xdr:from>
    <xdr:to>
      <xdr:col>24</xdr:col>
      <xdr:colOff>82550</xdr:colOff>
      <xdr:row>80</xdr:row>
      <xdr:rowOff>36068</xdr:rowOff>
    </xdr:to>
    <xdr:sp macro="" textlink="">
      <xdr:nvSpPr>
        <xdr:cNvPr id="444" name="円/楕円 443"/>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77995</xdr:rowOff>
    </xdr:from>
    <xdr:ext cx="762000" cy="259045"/>
    <xdr:sp macro="" textlink="">
      <xdr:nvSpPr>
        <xdr:cNvPr id="445" name="公債費以外該当値テキスト"/>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149352</xdr:rowOff>
    </xdr:from>
    <xdr:to>
      <xdr:col>22</xdr:col>
      <xdr:colOff>615950</xdr:colOff>
      <xdr:row>79</xdr:row>
      <xdr:rowOff>79502</xdr:rowOff>
    </xdr:to>
    <xdr:sp macro="" textlink="">
      <xdr:nvSpPr>
        <xdr:cNvPr id="446" name="円/楕円 445"/>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64279</xdr:rowOff>
    </xdr:from>
    <xdr:ext cx="736600" cy="259045"/>
    <xdr:sp macro="" textlink="">
      <xdr:nvSpPr>
        <xdr:cNvPr id="447" name="テキスト ボックス 446"/>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119635</xdr:rowOff>
    </xdr:from>
    <xdr:to>
      <xdr:col>21</xdr:col>
      <xdr:colOff>412750</xdr:colOff>
      <xdr:row>80</xdr:row>
      <xdr:rowOff>49785</xdr:rowOff>
    </xdr:to>
    <xdr:sp macro="" textlink="">
      <xdr:nvSpPr>
        <xdr:cNvPr id="448" name="円/楕円 447"/>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34562</xdr:rowOff>
    </xdr:from>
    <xdr:ext cx="762000" cy="259045"/>
    <xdr:sp macro="" textlink="">
      <xdr:nvSpPr>
        <xdr:cNvPr id="449" name="テキスト ボックス 448"/>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108204</xdr:rowOff>
    </xdr:from>
    <xdr:to>
      <xdr:col>20</xdr:col>
      <xdr:colOff>209550</xdr:colOff>
      <xdr:row>79</xdr:row>
      <xdr:rowOff>38354</xdr:rowOff>
    </xdr:to>
    <xdr:sp macro="" textlink="">
      <xdr:nvSpPr>
        <xdr:cNvPr id="450" name="円/楕円 449"/>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23131</xdr:rowOff>
    </xdr:from>
    <xdr:ext cx="762000" cy="259045"/>
    <xdr:sp macro="" textlink="">
      <xdr:nvSpPr>
        <xdr:cNvPr id="451" name="テキスト ボックス 450"/>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126492</xdr:rowOff>
    </xdr:from>
    <xdr:to>
      <xdr:col>19</xdr:col>
      <xdr:colOff>6350</xdr:colOff>
      <xdr:row>79</xdr:row>
      <xdr:rowOff>56642</xdr:rowOff>
    </xdr:to>
    <xdr:sp macro="" textlink="">
      <xdr:nvSpPr>
        <xdr:cNvPr id="452" name="円/楕円 451"/>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41419</xdr:rowOff>
    </xdr:from>
    <xdr:ext cx="762000" cy="259045"/>
    <xdr:sp macro="" textlink="">
      <xdr:nvSpPr>
        <xdr:cNvPr id="453" name="テキスト ボックス 452"/>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福岡県岡垣町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62040</xdr:rowOff>
    </xdr:from>
    <xdr:to>
      <xdr:col>4</xdr:col>
      <xdr:colOff>1117600</xdr:colOff>
      <xdr:row>19</xdr:row>
      <xdr:rowOff>65550</xdr:rowOff>
    </xdr:to>
    <xdr:cxnSp macro="">
      <xdr:nvCxnSpPr>
        <xdr:cNvPr id="52" name="直線コネクタ 51"/>
        <xdr:cNvCxnSpPr/>
      </xdr:nvCxnSpPr>
      <xdr:spPr bwMode="auto">
        <a:xfrm>
          <a:off x="5003800" y="3367215"/>
          <a:ext cx="647700" cy="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62040</xdr:rowOff>
    </xdr:from>
    <xdr:to>
      <xdr:col>4</xdr:col>
      <xdr:colOff>469900</xdr:colOff>
      <xdr:row>19</xdr:row>
      <xdr:rowOff>64293</xdr:rowOff>
    </xdr:to>
    <xdr:cxnSp macro="">
      <xdr:nvCxnSpPr>
        <xdr:cNvPr id="55" name="直線コネクタ 54"/>
        <xdr:cNvCxnSpPr/>
      </xdr:nvCxnSpPr>
      <xdr:spPr bwMode="auto">
        <a:xfrm flipV="1">
          <a:off x="4305300" y="3367215"/>
          <a:ext cx="6985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64293</xdr:rowOff>
    </xdr:from>
    <xdr:to>
      <xdr:col>3</xdr:col>
      <xdr:colOff>904875</xdr:colOff>
      <xdr:row>19</xdr:row>
      <xdr:rowOff>93309</xdr:rowOff>
    </xdr:to>
    <xdr:cxnSp macro="">
      <xdr:nvCxnSpPr>
        <xdr:cNvPr id="58" name="直線コネクタ 57"/>
        <xdr:cNvCxnSpPr/>
      </xdr:nvCxnSpPr>
      <xdr:spPr bwMode="auto">
        <a:xfrm flipV="1">
          <a:off x="3606800" y="3369468"/>
          <a:ext cx="698500" cy="2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93309</xdr:rowOff>
    </xdr:from>
    <xdr:to>
      <xdr:col>3</xdr:col>
      <xdr:colOff>206375</xdr:colOff>
      <xdr:row>19</xdr:row>
      <xdr:rowOff>94337</xdr:rowOff>
    </xdr:to>
    <xdr:cxnSp macro="">
      <xdr:nvCxnSpPr>
        <xdr:cNvPr id="61" name="直線コネクタ 60"/>
        <xdr:cNvCxnSpPr/>
      </xdr:nvCxnSpPr>
      <xdr:spPr bwMode="auto">
        <a:xfrm flipV="1">
          <a:off x="2908300" y="3398484"/>
          <a:ext cx="698500" cy="1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14750</xdr:rowOff>
    </xdr:from>
    <xdr:to>
      <xdr:col>5</xdr:col>
      <xdr:colOff>34925</xdr:colOff>
      <xdr:row>19</xdr:row>
      <xdr:rowOff>116350</xdr:rowOff>
    </xdr:to>
    <xdr:sp macro="" textlink="">
      <xdr:nvSpPr>
        <xdr:cNvPr id="71" name="円/楕円 70"/>
        <xdr:cNvSpPr/>
      </xdr:nvSpPr>
      <xdr:spPr bwMode="auto">
        <a:xfrm>
          <a:off x="5600700" y="331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158277</xdr:rowOff>
    </xdr:from>
    <xdr:ext cx="762000" cy="259045"/>
    <xdr:sp macro="" textlink="">
      <xdr:nvSpPr>
        <xdr:cNvPr id="72" name="人口1人当たり決算額の推移該当値テキスト130"/>
        <xdr:cNvSpPr txBox="1"/>
      </xdr:nvSpPr>
      <xdr:spPr>
        <a:xfrm>
          <a:off x="5740400" y="329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54,680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11240</xdr:rowOff>
    </xdr:from>
    <xdr:to>
      <xdr:col>4</xdr:col>
      <xdr:colOff>520700</xdr:colOff>
      <xdr:row>19</xdr:row>
      <xdr:rowOff>112840</xdr:rowOff>
    </xdr:to>
    <xdr:sp macro="" textlink="">
      <xdr:nvSpPr>
        <xdr:cNvPr id="73" name="円/楕円 72"/>
        <xdr:cNvSpPr/>
      </xdr:nvSpPr>
      <xdr:spPr bwMode="auto">
        <a:xfrm>
          <a:off x="4953000" y="331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97617</xdr:rowOff>
    </xdr:from>
    <xdr:ext cx="736600" cy="259045"/>
    <xdr:sp macro="" textlink="">
      <xdr:nvSpPr>
        <xdr:cNvPr id="74" name="テキスト ボックス 73"/>
        <xdr:cNvSpPr txBox="1"/>
      </xdr:nvSpPr>
      <xdr:spPr>
        <a:xfrm>
          <a:off x="4622800" y="3402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54,895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13493</xdr:rowOff>
    </xdr:from>
    <xdr:to>
      <xdr:col>3</xdr:col>
      <xdr:colOff>955675</xdr:colOff>
      <xdr:row>19</xdr:row>
      <xdr:rowOff>115093</xdr:rowOff>
    </xdr:to>
    <xdr:sp macro="" textlink="">
      <xdr:nvSpPr>
        <xdr:cNvPr id="75" name="円/楕円 74"/>
        <xdr:cNvSpPr/>
      </xdr:nvSpPr>
      <xdr:spPr bwMode="auto">
        <a:xfrm>
          <a:off x="4254500" y="331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99870</xdr:rowOff>
    </xdr:from>
    <xdr:ext cx="762000" cy="259045"/>
    <xdr:sp macro="" textlink="">
      <xdr:nvSpPr>
        <xdr:cNvPr id="76" name="テキスト ボックス 75"/>
        <xdr:cNvSpPr txBox="1"/>
      </xdr:nvSpPr>
      <xdr:spPr>
        <a:xfrm>
          <a:off x="3924300" y="34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54,757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42509</xdr:rowOff>
    </xdr:from>
    <xdr:to>
      <xdr:col>3</xdr:col>
      <xdr:colOff>257175</xdr:colOff>
      <xdr:row>19</xdr:row>
      <xdr:rowOff>144109</xdr:rowOff>
    </xdr:to>
    <xdr:sp macro="" textlink="">
      <xdr:nvSpPr>
        <xdr:cNvPr id="77" name="円/楕円 76"/>
        <xdr:cNvSpPr/>
      </xdr:nvSpPr>
      <xdr:spPr bwMode="auto">
        <a:xfrm>
          <a:off x="3556000" y="334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128886</xdr:rowOff>
    </xdr:from>
    <xdr:ext cx="762000" cy="259045"/>
    <xdr:sp macro="" textlink="">
      <xdr:nvSpPr>
        <xdr:cNvPr id="78" name="テキスト ボックス 77"/>
        <xdr:cNvSpPr txBox="1"/>
      </xdr:nvSpPr>
      <xdr:spPr>
        <a:xfrm>
          <a:off x="3225800" y="343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52,980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43537</xdr:rowOff>
    </xdr:from>
    <xdr:to>
      <xdr:col>2</xdr:col>
      <xdr:colOff>692150</xdr:colOff>
      <xdr:row>19</xdr:row>
      <xdr:rowOff>145137</xdr:rowOff>
    </xdr:to>
    <xdr:sp macro="" textlink="">
      <xdr:nvSpPr>
        <xdr:cNvPr id="79" name="円/楕円 78"/>
        <xdr:cNvSpPr/>
      </xdr:nvSpPr>
      <xdr:spPr bwMode="auto">
        <a:xfrm>
          <a:off x="2857500" y="334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129914</xdr:rowOff>
    </xdr:from>
    <xdr:ext cx="762000" cy="259045"/>
    <xdr:sp macro="" textlink="">
      <xdr:nvSpPr>
        <xdr:cNvPr id="80" name="テキスト ボックス 79"/>
        <xdr:cNvSpPr txBox="1"/>
      </xdr:nvSpPr>
      <xdr:spPr>
        <a:xfrm>
          <a:off x="2527300" y="343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150241</xdr:rowOff>
    </xdr:from>
    <xdr:to>
      <xdr:col>4</xdr:col>
      <xdr:colOff>1117600</xdr:colOff>
      <xdr:row>37</xdr:row>
      <xdr:rowOff>189446</xdr:rowOff>
    </xdr:to>
    <xdr:cxnSp macro="">
      <xdr:nvCxnSpPr>
        <xdr:cNvPr id="114" name="直線コネクタ 113"/>
        <xdr:cNvCxnSpPr/>
      </xdr:nvCxnSpPr>
      <xdr:spPr bwMode="auto">
        <a:xfrm>
          <a:off x="5003800" y="7274941"/>
          <a:ext cx="647700" cy="3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150241</xdr:rowOff>
    </xdr:from>
    <xdr:to>
      <xdr:col>4</xdr:col>
      <xdr:colOff>469900</xdr:colOff>
      <xdr:row>37</xdr:row>
      <xdr:rowOff>267284</xdr:rowOff>
    </xdr:to>
    <xdr:cxnSp macro="">
      <xdr:nvCxnSpPr>
        <xdr:cNvPr id="117" name="直線コネクタ 116"/>
        <xdr:cNvCxnSpPr/>
      </xdr:nvCxnSpPr>
      <xdr:spPr bwMode="auto">
        <a:xfrm flipV="1">
          <a:off x="4305300" y="7274941"/>
          <a:ext cx="6985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68593</xdr:rowOff>
    </xdr:from>
    <xdr:to>
      <xdr:col>3</xdr:col>
      <xdr:colOff>904875</xdr:colOff>
      <xdr:row>37</xdr:row>
      <xdr:rowOff>267284</xdr:rowOff>
    </xdr:to>
    <xdr:cxnSp macro="">
      <xdr:nvCxnSpPr>
        <xdr:cNvPr id="120" name="直線コネクタ 119"/>
        <xdr:cNvCxnSpPr/>
      </xdr:nvCxnSpPr>
      <xdr:spPr bwMode="auto">
        <a:xfrm>
          <a:off x="3606800" y="7193293"/>
          <a:ext cx="698500" cy="198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68593</xdr:rowOff>
    </xdr:from>
    <xdr:to>
      <xdr:col>3</xdr:col>
      <xdr:colOff>206375</xdr:colOff>
      <xdr:row>37</xdr:row>
      <xdr:rowOff>136982</xdr:rowOff>
    </xdr:to>
    <xdr:cxnSp macro="">
      <xdr:nvCxnSpPr>
        <xdr:cNvPr id="123" name="直線コネクタ 122"/>
        <xdr:cNvCxnSpPr/>
      </xdr:nvCxnSpPr>
      <xdr:spPr bwMode="auto">
        <a:xfrm flipV="1">
          <a:off x="2908300" y="7193293"/>
          <a:ext cx="698500" cy="6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138646</xdr:rowOff>
    </xdr:from>
    <xdr:to>
      <xdr:col>5</xdr:col>
      <xdr:colOff>34925</xdr:colOff>
      <xdr:row>37</xdr:row>
      <xdr:rowOff>240246</xdr:rowOff>
    </xdr:to>
    <xdr:sp macro="" textlink="">
      <xdr:nvSpPr>
        <xdr:cNvPr id="133" name="円/楕円 132"/>
        <xdr:cNvSpPr/>
      </xdr:nvSpPr>
      <xdr:spPr bwMode="auto">
        <a:xfrm>
          <a:off x="5600700" y="726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110723</xdr:rowOff>
    </xdr:from>
    <xdr:ext cx="762000" cy="259045"/>
    <xdr:sp macro="" textlink="">
      <xdr:nvSpPr>
        <xdr:cNvPr id="134" name="人口1人当たり決算額の推移該当値テキスト445"/>
        <xdr:cNvSpPr txBox="1"/>
      </xdr:nvSpPr>
      <xdr:spPr>
        <a:xfrm>
          <a:off x="5740400" y="723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99441</xdr:rowOff>
    </xdr:from>
    <xdr:to>
      <xdr:col>4</xdr:col>
      <xdr:colOff>520700</xdr:colOff>
      <xdr:row>37</xdr:row>
      <xdr:rowOff>201041</xdr:rowOff>
    </xdr:to>
    <xdr:sp macro="" textlink="">
      <xdr:nvSpPr>
        <xdr:cNvPr id="135" name="円/楕円 134"/>
        <xdr:cNvSpPr/>
      </xdr:nvSpPr>
      <xdr:spPr bwMode="auto">
        <a:xfrm>
          <a:off x="4953000" y="722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185818</xdr:rowOff>
    </xdr:from>
    <xdr:ext cx="736600" cy="259045"/>
    <xdr:sp macro="" textlink="">
      <xdr:nvSpPr>
        <xdr:cNvPr id="136" name="テキスト ボックス 135"/>
        <xdr:cNvSpPr txBox="1"/>
      </xdr:nvSpPr>
      <xdr:spPr>
        <a:xfrm>
          <a:off x="4622800" y="731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216484</xdr:rowOff>
    </xdr:from>
    <xdr:to>
      <xdr:col>3</xdr:col>
      <xdr:colOff>955675</xdr:colOff>
      <xdr:row>37</xdr:row>
      <xdr:rowOff>318084</xdr:rowOff>
    </xdr:to>
    <xdr:sp macro="" textlink="">
      <xdr:nvSpPr>
        <xdr:cNvPr id="137" name="円/楕円 136"/>
        <xdr:cNvSpPr/>
      </xdr:nvSpPr>
      <xdr:spPr bwMode="auto">
        <a:xfrm>
          <a:off x="4254500" y="7341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302861</xdr:rowOff>
    </xdr:from>
    <xdr:ext cx="762000" cy="259045"/>
    <xdr:sp macro="" textlink="">
      <xdr:nvSpPr>
        <xdr:cNvPr id="138" name="テキスト ボックス 137"/>
        <xdr:cNvSpPr txBox="1"/>
      </xdr:nvSpPr>
      <xdr:spPr>
        <a:xfrm>
          <a:off x="3924300" y="742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17793</xdr:rowOff>
    </xdr:from>
    <xdr:to>
      <xdr:col>3</xdr:col>
      <xdr:colOff>257175</xdr:colOff>
      <xdr:row>37</xdr:row>
      <xdr:rowOff>119393</xdr:rowOff>
    </xdr:to>
    <xdr:sp macro="" textlink="">
      <xdr:nvSpPr>
        <xdr:cNvPr id="139" name="円/楕円 138"/>
        <xdr:cNvSpPr/>
      </xdr:nvSpPr>
      <xdr:spPr bwMode="auto">
        <a:xfrm>
          <a:off x="3556000" y="714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104170</xdr:rowOff>
    </xdr:from>
    <xdr:ext cx="762000" cy="259045"/>
    <xdr:sp macro="" textlink="">
      <xdr:nvSpPr>
        <xdr:cNvPr id="140" name="テキスト ボックス 139"/>
        <xdr:cNvSpPr txBox="1"/>
      </xdr:nvSpPr>
      <xdr:spPr>
        <a:xfrm>
          <a:off x="3225800" y="72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86182</xdr:rowOff>
    </xdr:from>
    <xdr:to>
      <xdr:col>2</xdr:col>
      <xdr:colOff>692150</xdr:colOff>
      <xdr:row>37</xdr:row>
      <xdr:rowOff>187782</xdr:rowOff>
    </xdr:to>
    <xdr:sp macro="" textlink="">
      <xdr:nvSpPr>
        <xdr:cNvPr id="141" name="円/楕円 140"/>
        <xdr:cNvSpPr/>
      </xdr:nvSpPr>
      <xdr:spPr bwMode="auto">
        <a:xfrm>
          <a:off x="2857500" y="721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172559</xdr:rowOff>
    </xdr:from>
    <xdr:ext cx="762000" cy="259045"/>
    <xdr:sp macro="" textlink="">
      <xdr:nvSpPr>
        <xdr:cNvPr id="142" name="テキスト ボックス 141"/>
        <xdr:cNvSpPr txBox="1"/>
      </xdr:nvSpPr>
      <xdr:spPr>
        <a:xfrm>
          <a:off x="2527300" y="729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福岡県岡垣町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32,153
31,990
48.64
10,611,244
10,276,563
280,434
6,232,841
7,873,473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151702</xdr:rowOff>
    </xdr:from>
    <xdr:to>
      <xdr:col>6</xdr:col>
      <xdr:colOff>511175</xdr:colOff>
      <xdr:row>38</xdr:row>
      <xdr:rowOff>169818</xdr:rowOff>
    </xdr:to>
    <xdr:cxnSp macro="">
      <xdr:nvCxnSpPr>
        <xdr:cNvPr id="61" name="直線コネクタ 60"/>
        <xdr:cNvCxnSpPr/>
      </xdr:nvCxnSpPr>
      <xdr:spPr>
        <a:xfrm>
          <a:off x="3797300" y="6666802"/>
          <a:ext cx="8382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151702</xdr:rowOff>
    </xdr:from>
    <xdr:to>
      <xdr:col>5</xdr:col>
      <xdr:colOff>358775</xdr:colOff>
      <xdr:row>39</xdr:row>
      <xdr:rowOff>54908</xdr:rowOff>
    </xdr:to>
    <xdr:cxnSp macro="">
      <xdr:nvCxnSpPr>
        <xdr:cNvPr id="64" name="直線コネクタ 63"/>
        <xdr:cNvCxnSpPr/>
      </xdr:nvCxnSpPr>
      <xdr:spPr>
        <a:xfrm flipV="1">
          <a:off x="2908300" y="6666802"/>
          <a:ext cx="889000" cy="7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54908</xdr:rowOff>
    </xdr:from>
    <xdr:to>
      <xdr:col>4</xdr:col>
      <xdr:colOff>155575</xdr:colOff>
      <xdr:row>39</xdr:row>
      <xdr:rowOff>111582</xdr:rowOff>
    </xdr:to>
    <xdr:cxnSp macro="">
      <xdr:nvCxnSpPr>
        <xdr:cNvPr id="67" name="直線コネクタ 66"/>
        <xdr:cNvCxnSpPr/>
      </xdr:nvCxnSpPr>
      <xdr:spPr>
        <a:xfrm flipV="1">
          <a:off x="2019300" y="6741458"/>
          <a:ext cx="8890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50527</xdr:rowOff>
    </xdr:from>
    <xdr:to>
      <xdr:col>2</xdr:col>
      <xdr:colOff>638175</xdr:colOff>
      <xdr:row>39</xdr:row>
      <xdr:rowOff>111582</xdr:rowOff>
    </xdr:to>
    <xdr:cxnSp macro="">
      <xdr:nvCxnSpPr>
        <xdr:cNvPr id="70" name="直線コネクタ 69"/>
        <xdr:cNvCxnSpPr/>
      </xdr:nvCxnSpPr>
      <xdr:spPr>
        <a:xfrm>
          <a:off x="1130300" y="6737077"/>
          <a:ext cx="88900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119018</xdr:rowOff>
    </xdr:from>
    <xdr:to>
      <xdr:col>6</xdr:col>
      <xdr:colOff>561975</xdr:colOff>
      <xdr:row>39</xdr:row>
      <xdr:rowOff>49168</xdr:rowOff>
    </xdr:to>
    <xdr:sp macro="" textlink="">
      <xdr:nvSpPr>
        <xdr:cNvPr id="80" name="円/楕円 79"/>
        <xdr:cNvSpPr/>
      </xdr:nvSpPr>
      <xdr:spPr>
        <a:xfrm>
          <a:off x="4584700" y="66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97445</xdr:rowOff>
    </xdr:from>
    <xdr:ext cx="534377" cy="259045"/>
    <xdr:sp macro="" textlink="">
      <xdr:nvSpPr>
        <xdr:cNvPr id="81" name="人件費該当値テキスト"/>
        <xdr:cNvSpPr txBox="1"/>
      </xdr:nvSpPr>
      <xdr:spPr>
        <a:xfrm>
          <a:off x="4686300" y="66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42,419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100902</xdr:rowOff>
    </xdr:from>
    <xdr:to>
      <xdr:col>5</xdr:col>
      <xdr:colOff>409575</xdr:colOff>
      <xdr:row>39</xdr:row>
      <xdr:rowOff>31052</xdr:rowOff>
    </xdr:to>
    <xdr:sp macro="" textlink="">
      <xdr:nvSpPr>
        <xdr:cNvPr id="82" name="円/楕円 81"/>
        <xdr:cNvSpPr/>
      </xdr:nvSpPr>
      <xdr:spPr>
        <a:xfrm>
          <a:off x="3746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22179</xdr:rowOff>
    </xdr:from>
    <xdr:ext cx="534377" cy="259045"/>
    <xdr:sp macro="" textlink="">
      <xdr:nvSpPr>
        <xdr:cNvPr id="83" name="テキスト ボックス 82"/>
        <xdr:cNvSpPr txBox="1"/>
      </xdr:nvSpPr>
      <xdr:spPr>
        <a:xfrm>
          <a:off x="3530111" y="67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43,370</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4108</xdr:rowOff>
    </xdr:from>
    <xdr:to>
      <xdr:col>4</xdr:col>
      <xdr:colOff>206375</xdr:colOff>
      <xdr:row>39</xdr:row>
      <xdr:rowOff>105708</xdr:rowOff>
    </xdr:to>
    <xdr:sp macro="" textlink="">
      <xdr:nvSpPr>
        <xdr:cNvPr id="84" name="円/楕円 83"/>
        <xdr:cNvSpPr/>
      </xdr:nvSpPr>
      <xdr:spPr>
        <a:xfrm>
          <a:off x="2857500" y="66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96835</xdr:rowOff>
    </xdr:from>
    <xdr:ext cx="534377" cy="259045"/>
    <xdr:sp macro="" textlink="">
      <xdr:nvSpPr>
        <xdr:cNvPr id="85" name="テキスト ボックス 84"/>
        <xdr:cNvSpPr txBox="1"/>
      </xdr:nvSpPr>
      <xdr:spPr>
        <a:xfrm>
          <a:off x="2641111" y="67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39,451</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60782</xdr:rowOff>
    </xdr:from>
    <xdr:to>
      <xdr:col>3</xdr:col>
      <xdr:colOff>3175</xdr:colOff>
      <xdr:row>39</xdr:row>
      <xdr:rowOff>162382</xdr:rowOff>
    </xdr:to>
    <xdr:sp macro="" textlink="">
      <xdr:nvSpPr>
        <xdr:cNvPr id="86" name="円/楕円 85"/>
        <xdr:cNvSpPr/>
      </xdr:nvSpPr>
      <xdr:spPr>
        <a:xfrm>
          <a:off x="1968500" y="67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153509</xdr:rowOff>
    </xdr:from>
    <xdr:ext cx="534377" cy="259045"/>
    <xdr:sp macro="" textlink="">
      <xdr:nvSpPr>
        <xdr:cNvPr id="87" name="テキスト ボックス 86"/>
        <xdr:cNvSpPr txBox="1"/>
      </xdr:nvSpPr>
      <xdr:spPr>
        <a:xfrm>
          <a:off x="1752111" y="684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171177</xdr:rowOff>
    </xdr:from>
    <xdr:to>
      <xdr:col>1</xdr:col>
      <xdr:colOff>485775</xdr:colOff>
      <xdr:row>39</xdr:row>
      <xdr:rowOff>101327</xdr:rowOff>
    </xdr:to>
    <xdr:sp macro="" textlink="">
      <xdr:nvSpPr>
        <xdr:cNvPr id="88" name="円/楕円 87"/>
        <xdr:cNvSpPr/>
      </xdr:nvSpPr>
      <xdr:spPr>
        <a:xfrm>
          <a:off x="1079500" y="66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92454</xdr:rowOff>
    </xdr:from>
    <xdr:ext cx="534377" cy="259045"/>
    <xdr:sp macro="" textlink="">
      <xdr:nvSpPr>
        <xdr:cNvPr id="89" name="テキスト ボックス 88"/>
        <xdr:cNvSpPr txBox="1"/>
      </xdr:nvSpPr>
      <xdr:spPr>
        <a:xfrm>
          <a:off x="863111" y="67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95845</xdr:rowOff>
    </xdr:from>
    <xdr:to>
      <xdr:col>6</xdr:col>
      <xdr:colOff>511175</xdr:colOff>
      <xdr:row>57</xdr:row>
      <xdr:rowOff>97816</xdr:rowOff>
    </xdr:to>
    <xdr:cxnSp macro="">
      <xdr:nvCxnSpPr>
        <xdr:cNvPr id="116" name="直線コネクタ 115"/>
        <xdr:cNvCxnSpPr/>
      </xdr:nvCxnSpPr>
      <xdr:spPr>
        <a:xfrm flipV="1">
          <a:off x="3797300" y="9868495"/>
          <a:ext cx="8382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82042</xdr:rowOff>
    </xdr:from>
    <xdr:to>
      <xdr:col>5</xdr:col>
      <xdr:colOff>358775</xdr:colOff>
      <xdr:row>57</xdr:row>
      <xdr:rowOff>97816</xdr:rowOff>
    </xdr:to>
    <xdr:cxnSp macro="">
      <xdr:nvCxnSpPr>
        <xdr:cNvPr id="119" name="直線コネクタ 118"/>
        <xdr:cNvCxnSpPr/>
      </xdr:nvCxnSpPr>
      <xdr:spPr>
        <a:xfrm>
          <a:off x="2908300" y="9854692"/>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82042</xdr:rowOff>
    </xdr:from>
    <xdr:to>
      <xdr:col>4</xdr:col>
      <xdr:colOff>155575</xdr:colOff>
      <xdr:row>57</xdr:row>
      <xdr:rowOff>91036</xdr:rowOff>
    </xdr:to>
    <xdr:cxnSp macro="">
      <xdr:nvCxnSpPr>
        <xdr:cNvPr id="122" name="直線コネクタ 121"/>
        <xdr:cNvCxnSpPr/>
      </xdr:nvCxnSpPr>
      <xdr:spPr>
        <a:xfrm flipV="1">
          <a:off x="2019300" y="9854692"/>
          <a:ext cx="889000" cy="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87063</xdr:rowOff>
    </xdr:from>
    <xdr:to>
      <xdr:col>2</xdr:col>
      <xdr:colOff>638175</xdr:colOff>
      <xdr:row>57</xdr:row>
      <xdr:rowOff>91036</xdr:rowOff>
    </xdr:to>
    <xdr:cxnSp macro="">
      <xdr:nvCxnSpPr>
        <xdr:cNvPr id="125" name="直線コネクタ 124"/>
        <xdr:cNvCxnSpPr/>
      </xdr:nvCxnSpPr>
      <xdr:spPr>
        <a:xfrm>
          <a:off x="1130300" y="9859713"/>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45045</xdr:rowOff>
    </xdr:from>
    <xdr:to>
      <xdr:col>6</xdr:col>
      <xdr:colOff>561975</xdr:colOff>
      <xdr:row>57</xdr:row>
      <xdr:rowOff>146645</xdr:rowOff>
    </xdr:to>
    <xdr:sp macro="" textlink="">
      <xdr:nvSpPr>
        <xdr:cNvPr id="135" name="円/楕円 134"/>
        <xdr:cNvSpPr/>
      </xdr:nvSpPr>
      <xdr:spPr>
        <a:xfrm>
          <a:off x="4584700" y="981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143546</xdr:rowOff>
    </xdr:from>
    <xdr:ext cx="534377" cy="259045"/>
    <xdr:sp macro="" textlink="">
      <xdr:nvSpPr>
        <xdr:cNvPr id="136" name="物件費該当値テキスト"/>
        <xdr:cNvSpPr txBox="1"/>
      </xdr:nvSpPr>
      <xdr:spPr>
        <a:xfrm>
          <a:off x="4686300" y="97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47016</xdr:rowOff>
    </xdr:from>
    <xdr:to>
      <xdr:col>5</xdr:col>
      <xdr:colOff>409575</xdr:colOff>
      <xdr:row>57</xdr:row>
      <xdr:rowOff>148616</xdr:rowOff>
    </xdr:to>
    <xdr:sp macro="" textlink="">
      <xdr:nvSpPr>
        <xdr:cNvPr id="137" name="円/楕円 136"/>
        <xdr:cNvSpPr/>
      </xdr:nvSpPr>
      <xdr:spPr>
        <a:xfrm>
          <a:off x="3746500" y="98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139743</xdr:rowOff>
    </xdr:from>
    <xdr:ext cx="534377" cy="259045"/>
    <xdr:sp macro="" textlink="">
      <xdr:nvSpPr>
        <xdr:cNvPr id="138" name="テキスト ボックス 137"/>
        <xdr:cNvSpPr txBox="1"/>
      </xdr:nvSpPr>
      <xdr:spPr>
        <a:xfrm>
          <a:off x="3530111" y="991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31242</xdr:rowOff>
    </xdr:from>
    <xdr:to>
      <xdr:col>4</xdr:col>
      <xdr:colOff>206375</xdr:colOff>
      <xdr:row>57</xdr:row>
      <xdr:rowOff>132842</xdr:rowOff>
    </xdr:to>
    <xdr:sp macro="" textlink="">
      <xdr:nvSpPr>
        <xdr:cNvPr id="139" name="円/楕円 138"/>
        <xdr:cNvSpPr/>
      </xdr:nvSpPr>
      <xdr:spPr>
        <a:xfrm>
          <a:off x="2857500" y="98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123969</xdr:rowOff>
    </xdr:from>
    <xdr:ext cx="534377" cy="259045"/>
    <xdr:sp macro="" textlink="">
      <xdr:nvSpPr>
        <xdr:cNvPr id="140" name="テキスト ボックス 139"/>
        <xdr:cNvSpPr txBox="1"/>
      </xdr:nvSpPr>
      <xdr:spPr>
        <a:xfrm>
          <a:off x="2641111" y="98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40236</xdr:rowOff>
    </xdr:from>
    <xdr:to>
      <xdr:col>3</xdr:col>
      <xdr:colOff>3175</xdr:colOff>
      <xdr:row>57</xdr:row>
      <xdr:rowOff>141836</xdr:rowOff>
    </xdr:to>
    <xdr:sp macro="" textlink="">
      <xdr:nvSpPr>
        <xdr:cNvPr id="141" name="円/楕円 140"/>
        <xdr:cNvSpPr/>
      </xdr:nvSpPr>
      <xdr:spPr>
        <a:xfrm>
          <a:off x="1968500" y="98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132963</xdr:rowOff>
    </xdr:from>
    <xdr:ext cx="534377" cy="259045"/>
    <xdr:sp macro="" textlink="">
      <xdr:nvSpPr>
        <xdr:cNvPr id="142" name="テキスト ボックス 141"/>
        <xdr:cNvSpPr txBox="1"/>
      </xdr:nvSpPr>
      <xdr:spPr>
        <a:xfrm>
          <a:off x="1752111" y="990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36263</xdr:rowOff>
    </xdr:from>
    <xdr:to>
      <xdr:col>1</xdr:col>
      <xdr:colOff>485775</xdr:colOff>
      <xdr:row>57</xdr:row>
      <xdr:rowOff>137863</xdr:rowOff>
    </xdr:to>
    <xdr:sp macro="" textlink="">
      <xdr:nvSpPr>
        <xdr:cNvPr id="143" name="円/楕円 142"/>
        <xdr:cNvSpPr/>
      </xdr:nvSpPr>
      <xdr:spPr>
        <a:xfrm>
          <a:off x="1079500" y="98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128990</xdr:rowOff>
    </xdr:from>
    <xdr:ext cx="534377" cy="259045"/>
    <xdr:sp macro="" textlink="">
      <xdr:nvSpPr>
        <xdr:cNvPr id="144" name="テキスト ボックス 143"/>
        <xdr:cNvSpPr txBox="1"/>
      </xdr:nvSpPr>
      <xdr:spPr>
        <a:xfrm>
          <a:off x="863111" y="990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107544</xdr:rowOff>
    </xdr:from>
    <xdr:to>
      <xdr:col>6</xdr:col>
      <xdr:colOff>511175</xdr:colOff>
      <xdr:row>78</xdr:row>
      <xdr:rowOff>119126</xdr:rowOff>
    </xdr:to>
    <xdr:cxnSp macro="">
      <xdr:nvCxnSpPr>
        <xdr:cNvPr id="173" name="直線コネクタ 172"/>
        <xdr:cNvCxnSpPr/>
      </xdr:nvCxnSpPr>
      <xdr:spPr>
        <a:xfrm flipV="1">
          <a:off x="3797300" y="13480644"/>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114782</xdr:rowOff>
    </xdr:from>
    <xdr:to>
      <xdr:col>5</xdr:col>
      <xdr:colOff>358775</xdr:colOff>
      <xdr:row>78</xdr:row>
      <xdr:rowOff>119126</xdr:rowOff>
    </xdr:to>
    <xdr:cxnSp macro="">
      <xdr:nvCxnSpPr>
        <xdr:cNvPr id="176" name="直線コネクタ 175"/>
        <xdr:cNvCxnSpPr/>
      </xdr:nvCxnSpPr>
      <xdr:spPr>
        <a:xfrm>
          <a:off x="2908300" y="13487882"/>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107314</xdr:rowOff>
    </xdr:from>
    <xdr:to>
      <xdr:col>4</xdr:col>
      <xdr:colOff>155575</xdr:colOff>
      <xdr:row>78</xdr:row>
      <xdr:rowOff>114782</xdr:rowOff>
    </xdr:to>
    <xdr:cxnSp macro="">
      <xdr:nvCxnSpPr>
        <xdr:cNvPr id="179" name="直線コネクタ 178"/>
        <xdr:cNvCxnSpPr/>
      </xdr:nvCxnSpPr>
      <xdr:spPr>
        <a:xfrm>
          <a:off x="2019300" y="13480414"/>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107314</xdr:rowOff>
    </xdr:from>
    <xdr:to>
      <xdr:col>2</xdr:col>
      <xdr:colOff>638175</xdr:colOff>
      <xdr:row>78</xdr:row>
      <xdr:rowOff>114936</xdr:rowOff>
    </xdr:to>
    <xdr:cxnSp macro="">
      <xdr:nvCxnSpPr>
        <xdr:cNvPr id="182" name="直線コネクタ 181"/>
        <xdr:cNvCxnSpPr/>
      </xdr:nvCxnSpPr>
      <xdr:spPr>
        <a:xfrm flipV="1">
          <a:off x="1130300" y="134804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56744</xdr:rowOff>
    </xdr:from>
    <xdr:to>
      <xdr:col>6</xdr:col>
      <xdr:colOff>561975</xdr:colOff>
      <xdr:row>78</xdr:row>
      <xdr:rowOff>158344</xdr:rowOff>
    </xdr:to>
    <xdr:sp macro="" textlink="">
      <xdr:nvSpPr>
        <xdr:cNvPr id="192" name="円/楕円 191"/>
        <xdr:cNvSpPr/>
      </xdr:nvSpPr>
      <xdr:spPr>
        <a:xfrm>
          <a:off x="45847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143121</xdr:rowOff>
    </xdr:from>
    <xdr:ext cx="469744" cy="259045"/>
    <xdr:sp macro="" textlink="">
      <xdr:nvSpPr>
        <xdr:cNvPr id="193" name="維持補修費該当値テキスト"/>
        <xdr:cNvSpPr txBox="1"/>
      </xdr:nvSpPr>
      <xdr:spPr>
        <a:xfrm>
          <a:off x="4686300" y="1334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68326</xdr:rowOff>
    </xdr:from>
    <xdr:to>
      <xdr:col>5</xdr:col>
      <xdr:colOff>409575</xdr:colOff>
      <xdr:row>78</xdr:row>
      <xdr:rowOff>169926</xdr:rowOff>
    </xdr:to>
    <xdr:sp macro="" textlink="">
      <xdr:nvSpPr>
        <xdr:cNvPr id="194" name="円/楕円 193"/>
        <xdr:cNvSpPr/>
      </xdr:nvSpPr>
      <xdr:spPr>
        <a:xfrm>
          <a:off x="3746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161053</xdr:rowOff>
    </xdr:from>
    <xdr:ext cx="469744" cy="259045"/>
    <xdr:sp macro="" textlink="">
      <xdr:nvSpPr>
        <xdr:cNvPr id="195" name="テキスト ボックス 194"/>
        <xdr:cNvSpPr txBox="1"/>
      </xdr:nvSpPr>
      <xdr:spPr>
        <a:xfrm>
          <a:off x="3562427" y="1353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63982</xdr:rowOff>
    </xdr:from>
    <xdr:to>
      <xdr:col>4</xdr:col>
      <xdr:colOff>206375</xdr:colOff>
      <xdr:row>78</xdr:row>
      <xdr:rowOff>165582</xdr:rowOff>
    </xdr:to>
    <xdr:sp macro="" textlink="">
      <xdr:nvSpPr>
        <xdr:cNvPr id="196" name="円/楕円 195"/>
        <xdr:cNvSpPr/>
      </xdr:nvSpPr>
      <xdr:spPr>
        <a:xfrm>
          <a:off x="2857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156709</xdr:rowOff>
    </xdr:from>
    <xdr:ext cx="469744" cy="259045"/>
    <xdr:sp macro="" textlink="">
      <xdr:nvSpPr>
        <xdr:cNvPr id="197" name="テキスト ボックス 196"/>
        <xdr:cNvSpPr txBox="1"/>
      </xdr:nvSpPr>
      <xdr:spPr>
        <a:xfrm>
          <a:off x="2673427" y="135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56514</xdr:rowOff>
    </xdr:from>
    <xdr:to>
      <xdr:col>3</xdr:col>
      <xdr:colOff>3175</xdr:colOff>
      <xdr:row>78</xdr:row>
      <xdr:rowOff>158114</xdr:rowOff>
    </xdr:to>
    <xdr:sp macro="" textlink="">
      <xdr:nvSpPr>
        <xdr:cNvPr id="198" name="円/楕円 197"/>
        <xdr:cNvSpPr/>
      </xdr:nvSpPr>
      <xdr:spPr>
        <a:xfrm>
          <a:off x="19685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149241</xdr:rowOff>
    </xdr:from>
    <xdr:ext cx="469744" cy="259045"/>
    <xdr:sp macro="" textlink="">
      <xdr:nvSpPr>
        <xdr:cNvPr id="199" name="テキスト ボックス 198"/>
        <xdr:cNvSpPr txBox="1"/>
      </xdr:nvSpPr>
      <xdr:spPr>
        <a:xfrm>
          <a:off x="1784427"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64136</xdr:rowOff>
    </xdr:from>
    <xdr:to>
      <xdr:col>1</xdr:col>
      <xdr:colOff>485775</xdr:colOff>
      <xdr:row>78</xdr:row>
      <xdr:rowOff>165736</xdr:rowOff>
    </xdr:to>
    <xdr:sp macro="" textlink="">
      <xdr:nvSpPr>
        <xdr:cNvPr id="200" name="円/楕円 199"/>
        <xdr:cNvSpPr/>
      </xdr:nvSpPr>
      <xdr:spPr>
        <a:xfrm>
          <a:off x="1079500" y="134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156863</xdr:rowOff>
    </xdr:from>
    <xdr:ext cx="469744" cy="259045"/>
    <xdr:sp macro="" textlink="">
      <xdr:nvSpPr>
        <xdr:cNvPr id="201" name="テキスト ボックス 200"/>
        <xdr:cNvSpPr txBox="1"/>
      </xdr:nvSpPr>
      <xdr:spPr>
        <a:xfrm>
          <a:off x="895427" y="1352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3587</xdr:rowOff>
    </xdr:from>
    <xdr:to>
      <xdr:col>6</xdr:col>
      <xdr:colOff>511175</xdr:colOff>
      <xdr:row>97</xdr:row>
      <xdr:rowOff>95199</xdr:rowOff>
    </xdr:to>
    <xdr:cxnSp macro="">
      <xdr:nvCxnSpPr>
        <xdr:cNvPr id="231" name="直線コネクタ 230"/>
        <xdr:cNvCxnSpPr/>
      </xdr:nvCxnSpPr>
      <xdr:spPr>
        <a:xfrm flipV="1">
          <a:off x="3797300" y="16634237"/>
          <a:ext cx="838200" cy="9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95199</xdr:rowOff>
    </xdr:from>
    <xdr:to>
      <xdr:col>5</xdr:col>
      <xdr:colOff>358775</xdr:colOff>
      <xdr:row>97</xdr:row>
      <xdr:rowOff>125927</xdr:rowOff>
    </xdr:to>
    <xdr:cxnSp macro="">
      <xdr:nvCxnSpPr>
        <xdr:cNvPr id="234" name="直線コネクタ 233"/>
        <xdr:cNvCxnSpPr/>
      </xdr:nvCxnSpPr>
      <xdr:spPr>
        <a:xfrm flipV="1">
          <a:off x="2908300" y="16725849"/>
          <a:ext cx="8890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125927</xdr:rowOff>
    </xdr:from>
    <xdr:to>
      <xdr:col>4</xdr:col>
      <xdr:colOff>155575</xdr:colOff>
      <xdr:row>98</xdr:row>
      <xdr:rowOff>101885</xdr:rowOff>
    </xdr:to>
    <xdr:cxnSp macro="">
      <xdr:nvCxnSpPr>
        <xdr:cNvPr id="237" name="直線コネクタ 236"/>
        <xdr:cNvCxnSpPr/>
      </xdr:nvCxnSpPr>
      <xdr:spPr>
        <a:xfrm flipV="1">
          <a:off x="2019300" y="16756577"/>
          <a:ext cx="889000" cy="1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101885</xdr:rowOff>
    </xdr:from>
    <xdr:to>
      <xdr:col>2</xdr:col>
      <xdr:colOff>638175</xdr:colOff>
      <xdr:row>98</xdr:row>
      <xdr:rowOff>149988</xdr:rowOff>
    </xdr:to>
    <xdr:cxnSp macro="">
      <xdr:nvCxnSpPr>
        <xdr:cNvPr id="240" name="直線コネクタ 239"/>
        <xdr:cNvCxnSpPr/>
      </xdr:nvCxnSpPr>
      <xdr:spPr>
        <a:xfrm flipV="1">
          <a:off x="1130300" y="16903985"/>
          <a:ext cx="889000" cy="4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124237</xdr:rowOff>
    </xdr:from>
    <xdr:to>
      <xdr:col>6</xdr:col>
      <xdr:colOff>561975</xdr:colOff>
      <xdr:row>97</xdr:row>
      <xdr:rowOff>54387</xdr:rowOff>
    </xdr:to>
    <xdr:sp macro="" textlink="">
      <xdr:nvSpPr>
        <xdr:cNvPr id="250" name="円/楕円 249"/>
        <xdr:cNvSpPr/>
      </xdr:nvSpPr>
      <xdr:spPr>
        <a:xfrm>
          <a:off x="4584700" y="165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102664</xdr:rowOff>
    </xdr:from>
    <xdr:ext cx="534377" cy="259045"/>
    <xdr:sp macro="" textlink="">
      <xdr:nvSpPr>
        <xdr:cNvPr id="251" name="扶助費該当値テキスト"/>
        <xdr:cNvSpPr txBox="1"/>
      </xdr:nvSpPr>
      <xdr:spPr>
        <a:xfrm>
          <a:off x="4686300" y="1656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44399</xdr:rowOff>
    </xdr:from>
    <xdr:to>
      <xdr:col>5</xdr:col>
      <xdr:colOff>409575</xdr:colOff>
      <xdr:row>97</xdr:row>
      <xdr:rowOff>145999</xdr:rowOff>
    </xdr:to>
    <xdr:sp macro="" textlink="">
      <xdr:nvSpPr>
        <xdr:cNvPr id="252" name="円/楕円 251"/>
        <xdr:cNvSpPr/>
      </xdr:nvSpPr>
      <xdr:spPr>
        <a:xfrm>
          <a:off x="3746500" y="166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137126</xdr:rowOff>
    </xdr:from>
    <xdr:ext cx="534377" cy="259045"/>
    <xdr:sp macro="" textlink="">
      <xdr:nvSpPr>
        <xdr:cNvPr id="253" name="テキスト ボックス 252"/>
        <xdr:cNvSpPr txBox="1"/>
      </xdr:nvSpPr>
      <xdr:spPr>
        <a:xfrm>
          <a:off x="3530111" y="1676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75127</xdr:rowOff>
    </xdr:from>
    <xdr:to>
      <xdr:col>4</xdr:col>
      <xdr:colOff>206375</xdr:colOff>
      <xdr:row>98</xdr:row>
      <xdr:rowOff>5277</xdr:rowOff>
    </xdr:to>
    <xdr:sp macro="" textlink="">
      <xdr:nvSpPr>
        <xdr:cNvPr id="254" name="円/楕円 253"/>
        <xdr:cNvSpPr/>
      </xdr:nvSpPr>
      <xdr:spPr>
        <a:xfrm>
          <a:off x="2857500" y="167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167854</xdr:rowOff>
    </xdr:from>
    <xdr:ext cx="534377" cy="259045"/>
    <xdr:sp macro="" textlink="">
      <xdr:nvSpPr>
        <xdr:cNvPr id="255" name="テキスト ボックス 254"/>
        <xdr:cNvSpPr txBox="1"/>
      </xdr:nvSpPr>
      <xdr:spPr>
        <a:xfrm>
          <a:off x="2641111" y="167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51085</xdr:rowOff>
    </xdr:from>
    <xdr:to>
      <xdr:col>3</xdr:col>
      <xdr:colOff>3175</xdr:colOff>
      <xdr:row>98</xdr:row>
      <xdr:rowOff>152685</xdr:rowOff>
    </xdr:to>
    <xdr:sp macro="" textlink="">
      <xdr:nvSpPr>
        <xdr:cNvPr id="256" name="円/楕円 255"/>
        <xdr:cNvSpPr/>
      </xdr:nvSpPr>
      <xdr:spPr>
        <a:xfrm>
          <a:off x="1968500" y="168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143812</xdr:rowOff>
    </xdr:from>
    <xdr:ext cx="534377" cy="259045"/>
    <xdr:sp macro="" textlink="">
      <xdr:nvSpPr>
        <xdr:cNvPr id="257" name="テキスト ボックス 256"/>
        <xdr:cNvSpPr txBox="1"/>
      </xdr:nvSpPr>
      <xdr:spPr>
        <a:xfrm>
          <a:off x="1752111" y="1694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99188</xdr:rowOff>
    </xdr:from>
    <xdr:to>
      <xdr:col>1</xdr:col>
      <xdr:colOff>485775</xdr:colOff>
      <xdr:row>99</xdr:row>
      <xdr:rowOff>29338</xdr:rowOff>
    </xdr:to>
    <xdr:sp macro="" textlink="">
      <xdr:nvSpPr>
        <xdr:cNvPr id="258" name="円/楕円 257"/>
        <xdr:cNvSpPr/>
      </xdr:nvSpPr>
      <xdr:spPr>
        <a:xfrm>
          <a:off x="1079500" y="169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20465</xdr:rowOff>
    </xdr:from>
    <xdr:ext cx="534377" cy="259045"/>
    <xdr:sp macro="" textlink="">
      <xdr:nvSpPr>
        <xdr:cNvPr id="259" name="テキスト ボックス 258"/>
        <xdr:cNvSpPr txBox="1"/>
      </xdr:nvSpPr>
      <xdr:spPr>
        <a:xfrm>
          <a:off x="863111" y="169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47697</xdr:rowOff>
    </xdr:from>
    <xdr:to>
      <xdr:col>15</xdr:col>
      <xdr:colOff>180975</xdr:colOff>
      <xdr:row>37</xdr:row>
      <xdr:rowOff>51671</xdr:rowOff>
    </xdr:to>
    <xdr:cxnSp macro="">
      <xdr:nvCxnSpPr>
        <xdr:cNvPr id="286" name="直線コネクタ 285"/>
        <xdr:cNvCxnSpPr/>
      </xdr:nvCxnSpPr>
      <xdr:spPr>
        <a:xfrm flipV="1">
          <a:off x="9639300" y="6391347"/>
          <a:ext cx="8382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51671</xdr:rowOff>
    </xdr:from>
    <xdr:to>
      <xdr:col>14</xdr:col>
      <xdr:colOff>28575</xdr:colOff>
      <xdr:row>37</xdr:row>
      <xdr:rowOff>56631</xdr:rowOff>
    </xdr:to>
    <xdr:cxnSp macro="">
      <xdr:nvCxnSpPr>
        <xdr:cNvPr id="289" name="直線コネクタ 288"/>
        <xdr:cNvCxnSpPr/>
      </xdr:nvCxnSpPr>
      <xdr:spPr>
        <a:xfrm flipV="1">
          <a:off x="8750300" y="6395321"/>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56631</xdr:rowOff>
    </xdr:from>
    <xdr:to>
      <xdr:col>12</xdr:col>
      <xdr:colOff>511175</xdr:colOff>
      <xdr:row>37</xdr:row>
      <xdr:rowOff>68647</xdr:rowOff>
    </xdr:to>
    <xdr:cxnSp macro="">
      <xdr:nvCxnSpPr>
        <xdr:cNvPr id="292" name="直線コネクタ 291"/>
        <xdr:cNvCxnSpPr/>
      </xdr:nvCxnSpPr>
      <xdr:spPr>
        <a:xfrm flipV="1">
          <a:off x="7861300" y="6400281"/>
          <a:ext cx="8890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68226</xdr:rowOff>
    </xdr:from>
    <xdr:to>
      <xdr:col>11</xdr:col>
      <xdr:colOff>307975</xdr:colOff>
      <xdr:row>37</xdr:row>
      <xdr:rowOff>68647</xdr:rowOff>
    </xdr:to>
    <xdr:cxnSp macro="">
      <xdr:nvCxnSpPr>
        <xdr:cNvPr id="295" name="直線コネクタ 294"/>
        <xdr:cNvCxnSpPr/>
      </xdr:nvCxnSpPr>
      <xdr:spPr>
        <a:xfrm>
          <a:off x="6972300" y="6411876"/>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168347</xdr:rowOff>
    </xdr:from>
    <xdr:to>
      <xdr:col>15</xdr:col>
      <xdr:colOff>231775</xdr:colOff>
      <xdr:row>37</xdr:row>
      <xdr:rowOff>98497</xdr:rowOff>
    </xdr:to>
    <xdr:sp macro="" textlink="">
      <xdr:nvSpPr>
        <xdr:cNvPr id="305" name="円/楕円 304"/>
        <xdr:cNvSpPr/>
      </xdr:nvSpPr>
      <xdr:spPr>
        <a:xfrm>
          <a:off x="10426700" y="63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19774</xdr:rowOff>
    </xdr:from>
    <xdr:ext cx="534377" cy="259045"/>
    <xdr:sp macro="" textlink="">
      <xdr:nvSpPr>
        <xdr:cNvPr id="306" name="補助費等該当値テキスト"/>
        <xdr:cNvSpPr txBox="1"/>
      </xdr:nvSpPr>
      <xdr:spPr>
        <a:xfrm>
          <a:off x="10528300" y="619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57,623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871</xdr:rowOff>
    </xdr:from>
    <xdr:to>
      <xdr:col>14</xdr:col>
      <xdr:colOff>79375</xdr:colOff>
      <xdr:row>37</xdr:row>
      <xdr:rowOff>102471</xdr:rowOff>
    </xdr:to>
    <xdr:sp macro="" textlink="">
      <xdr:nvSpPr>
        <xdr:cNvPr id="307" name="円/楕円 306"/>
        <xdr:cNvSpPr/>
      </xdr:nvSpPr>
      <xdr:spPr>
        <a:xfrm>
          <a:off x="9588500" y="634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118998</xdr:rowOff>
    </xdr:from>
    <xdr:ext cx="534377" cy="259045"/>
    <xdr:sp macro="" textlink="">
      <xdr:nvSpPr>
        <xdr:cNvPr id="308" name="テキスト ボックス 307"/>
        <xdr:cNvSpPr txBox="1"/>
      </xdr:nvSpPr>
      <xdr:spPr>
        <a:xfrm>
          <a:off x="9372111" y="611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5831</xdr:rowOff>
    </xdr:from>
    <xdr:to>
      <xdr:col>12</xdr:col>
      <xdr:colOff>561975</xdr:colOff>
      <xdr:row>37</xdr:row>
      <xdr:rowOff>107431</xdr:rowOff>
    </xdr:to>
    <xdr:sp macro="" textlink="">
      <xdr:nvSpPr>
        <xdr:cNvPr id="309" name="円/楕円 308"/>
        <xdr:cNvSpPr/>
      </xdr:nvSpPr>
      <xdr:spPr>
        <a:xfrm>
          <a:off x="8699500" y="634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123958</xdr:rowOff>
    </xdr:from>
    <xdr:ext cx="534377" cy="259045"/>
    <xdr:sp macro="" textlink="">
      <xdr:nvSpPr>
        <xdr:cNvPr id="310" name="テキスト ボックス 309"/>
        <xdr:cNvSpPr txBox="1"/>
      </xdr:nvSpPr>
      <xdr:spPr>
        <a:xfrm>
          <a:off x="8483111" y="612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17847</xdr:rowOff>
    </xdr:from>
    <xdr:to>
      <xdr:col>11</xdr:col>
      <xdr:colOff>358775</xdr:colOff>
      <xdr:row>37</xdr:row>
      <xdr:rowOff>119447</xdr:rowOff>
    </xdr:to>
    <xdr:sp macro="" textlink="">
      <xdr:nvSpPr>
        <xdr:cNvPr id="311" name="円/楕円 310"/>
        <xdr:cNvSpPr/>
      </xdr:nvSpPr>
      <xdr:spPr>
        <a:xfrm>
          <a:off x="7810500" y="636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135974</xdr:rowOff>
    </xdr:from>
    <xdr:ext cx="534377" cy="259045"/>
    <xdr:sp macro="" textlink="">
      <xdr:nvSpPr>
        <xdr:cNvPr id="312" name="テキスト ボックス 311"/>
        <xdr:cNvSpPr txBox="1"/>
      </xdr:nvSpPr>
      <xdr:spPr>
        <a:xfrm>
          <a:off x="7594111" y="613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17426</xdr:rowOff>
    </xdr:from>
    <xdr:to>
      <xdr:col>10</xdr:col>
      <xdr:colOff>155575</xdr:colOff>
      <xdr:row>37</xdr:row>
      <xdr:rowOff>119026</xdr:rowOff>
    </xdr:to>
    <xdr:sp macro="" textlink="">
      <xdr:nvSpPr>
        <xdr:cNvPr id="313" name="円/楕円 312"/>
        <xdr:cNvSpPr/>
      </xdr:nvSpPr>
      <xdr:spPr>
        <a:xfrm>
          <a:off x="6921500" y="636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135553</xdr:rowOff>
    </xdr:from>
    <xdr:ext cx="534377" cy="259045"/>
    <xdr:sp macro="" textlink="">
      <xdr:nvSpPr>
        <xdr:cNvPr id="314" name="テキスト ボックス 313"/>
        <xdr:cNvSpPr txBox="1"/>
      </xdr:nvSpPr>
      <xdr:spPr>
        <a:xfrm>
          <a:off x="6705111" y="613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40884</xdr:rowOff>
    </xdr:from>
    <xdr:to>
      <xdr:col>15</xdr:col>
      <xdr:colOff>180975</xdr:colOff>
      <xdr:row>57</xdr:row>
      <xdr:rowOff>68659</xdr:rowOff>
    </xdr:to>
    <xdr:cxnSp macro="">
      <xdr:nvCxnSpPr>
        <xdr:cNvPr id="343" name="直線コネクタ 342"/>
        <xdr:cNvCxnSpPr/>
      </xdr:nvCxnSpPr>
      <xdr:spPr>
        <a:xfrm>
          <a:off x="9639300" y="9813534"/>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40884</xdr:rowOff>
    </xdr:from>
    <xdr:to>
      <xdr:col>14</xdr:col>
      <xdr:colOff>28575</xdr:colOff>
      <xdr:row>57</xdr:row>
      <xdr:rowOff>75319</xdr:rowOff>
    </xdr:to>
    <xdr:cxnSp macro="">
      <xdr:nvCxnSpPr>
        <xdr:cNvPr id="346" name="直線コネクタ 345"/>
        <xdr:cNvCxnSpPr/>
      </xdr:nvCxnSpPr>
      <xdr:spPr>
        <a:xfrm flipV="1">
          <a:off x="8750300" y="9813534"/>
          <a:ext cx="889000" cy="3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41013</xdr:rowOff>
    </xdr:from>
    <xdr:to>
      <xdr:col>12</xdr:col>
      <xdr:colOff>511175</xdr:colOff>
      <xdr:row>57</xdr:row>
      <xdr:rowOff>75319</xdr:rowOff>
    </xdr:to>
    <xdr:cxnSp macro="">
      <xdr:nvCxnSpPr>
        <xdr:cNvPr id="349" name="直線コネクタ 348"/>
        <xdr:cNvCxnSpPr/>
      </xdr:nvCxnSpPr>
      <xdr:spPr>
        <a:xfrm>
          <a:off x="7861300" y="9813663"/>
          <a:ext cx="889000" cy="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41013</xdr:rowOff>
    </xdr:from>
    <xdr:to>
      <xdr:col>11</xdr:col>
      <xdr:colOff>307975</xdr:colOff>
      <xdr:row>57</xdr:row>
      <xdr:rowOff>162819</xdr:rowOff>
    </xdr:to>
    <xdr:cxnSp macro="">
      <xdr:nvCxnSpPr>
        <xdr:cNvPr id="352" name="直線コネクタ 351"/>
        <xdr:cNvCxnSpPr/>
      </xdr:nvCxnSpPr>
      <xdr:spPr>
        <a:xfrm flipV="1">
          <a:off x="6972300" y="9813663"/>
          <a:ext cx="889000" cy="1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17859</xdr:rowOff>
    </xdr:from>
    <xdr:to>
      <xdr:col>15</xdr:col>
      <xdr:colOff>231775</xdr:colOff>
      <xdr:row>57</xdr:row>
      <xdr:rowOff>119459</xdr:rowOff>
    </xdr:to>
    <xdr:sp macro="" textlink="">
      <xdr:nvSpPr>
        <xdr:cNvPr id="362" name="円/楕円 361"/>
        <xdr:cNvSpPr/>
      </xdr:nvSpPr>
      <xdr:spPr>
        <a:xfrm>
          <a:off x="10426700" y="97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167736</xdr:rowOff>
    </xdr:from>
    <xdr:ext cx="534377" cy="259045"/>
    <xdr:sp macro="" textlink="">
      <xdr:nvSpPr>
        <xdr:cNvPr id="363" name="普通建設事業費該当値テキスト"/>
        <xdr:cNvSpPr txBox="1"/>
      </xdr:nvSpPr>
      <xdr:spPr>
        <a:xfrm>
          <a:off x="10528300" y="976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41,823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161534</xdr:rowOff>
    </xdr:from>
    <xdr:to>
      <xdr:col>14</xdr:col>
      <xdr:colOff>79375</xdr:colOff>
      <xdr:row>57</xdr:row>
      <xdr:rowOff>91684</xdr:rowOff>
    </xdr:to>
    <xdr:sp macro="" textlink="">
      <xdr:nvSpPr>
        <xdr:cNvPr id="364" name="円/楕円 363"/>
        <xdr:cNvSpPr/>
      </xdr:nvSpPr>
      <xdr:spPr>
        <a:xfrm>
          <a:off x="9588500" y="97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82811</xdr:rowOff>
    </xdr:from>
    <xdr:ext cx="534377" cy="259045"/>
    <xdr:sp macro="" textlink="">
      <xdr:nvSpPr>
        <xdr:cNvPr id="365" name="テキスト ボックス 364"/>
        <xdr:cNvSpPr txBox="1"/>
      </xdr:nvSpPr>
      <xdr:spPr>
        <a:xfrm>
          <a:off x="9372111" y="98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24519</xdr:rowOff>
    </xdr:from>
    <xdr:to>
      <xdr:col>12</xdr:col>
      <xdr:colOff>561975</xdr:colOff>
      <xdr:row>57</xdr:row>
      <xdr:rowOff>126119</xdr:rowOff>
    </xdr:to>
    <xdr:sp macro="" textlink="">
      <xdr:nvSpPr>
        <xdr:cNvPr id="366" name="円/楕円 365"/>
        <xdr:cNvSpPr/>
      </xdr:nvSpPr>
      <xdr:spPr>
        <a:xfrm>
          <a:off x="8699500" y="97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117246</xdr:rowOff>
    </xdr:from>
    <xdr:ext cx="534377" cy="259045"/>
    <xdr:sp macro="" textlink="">
      <xdr:nvSpPr>
        <xdr:cNvPr id="367" name="テキスト ボックス 366"/>
        <xdr:cNvSpPr txBox="1"/>
      </xdr:nvSpPr>
      <xdr:spPr>
        <a:xfrm>
          <a:off x="8483111" y="98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161663</xdr:rowOff>
    </xdr:from>
    <xdr:to>
      <xdr:col>11</xdr:col>
      <xdr:colOff>358775</xdr:colOff>
      <xdr:row>57</xdr:row>
      <xdr:rowOff>91813</xdr:rowOff>
    </xdr:to>
    <xdr:sp macro="" textlink="">
      <xdr:nvSpPr>
        <xdr:cNvPr id="368" name="円/楕円 367"/>
        <xdr:cNvSpPr/>
      </xdr:nvSpPr>
      <xdr:spPr>
        <a:xfrm>
          <a:off x="7810500" y="97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82940</xdr:rowOff>
    </xdr:from>
    <xdr:ext cx="534377" cy="259045"/>
    <xdr:sp macro="" textlink="">
      <xdr:nvSpPr>
        <xdr:cNvPr id="369" name="テキスト ボックス 368"/>
        <xdr:cNvSpPr txBox="1"/>
      </xdr:nvSpPr>
      <xdr:spPr>
        <a:xfrm>
          <a:off x="7594111" y="985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112019</xdr:rowOff>
    </xdr:from>
    <xdr:to>
      <xdr:col>10</xdr:col>
      <xdr:colOff>155575</xdr:colOff>
      <xdr:row>58</xdr:row>
      <xdr:rowOff>42169</xdr:rowOff>
    </xdr:to>
    <xdr:sp macro="" textlink="">
      <xdr:nvSpPr>
        <xdr:cNvPr id="370" name="円/楕円 369"/>
        <xdr:cNvSpPr/>
      </xdr:nvSpPr>
      <xdr:spPr>
        <a:xfrm>
          <a:off x="6921500" y="988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33296</xdr:rowOff>
    </xdr:from>
    <xdr:ext cx="534377" cy="259045"/>
    <xdr:sp macro="" textlink="">
      <xdr:nvSpPr>
        <xdr:cNvPr id="371" name="テキスト ボックス 370"/>
        <xdr:cNvSpPr txBox="1"/>
      </xdr:nvSpPr>
      <xdr:spPr>
        <a:xfrm>
          <a:off x="6705111" y="997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18644</xdr:rowOff>
    </xdr:from>
    <xdr:to>
      <xdr:col>15</xdr:col>
      <xdr:colOff>180975</xdr:colOff>
      <xdr:row>77</xdr:row>
      <xdr:rowOff>168478</xdr:rowOff>
    </xdr:to>
    <xdr:cxnSp macro="">
      <xdr:nvCxnSpPr>
        <xdr:cNvPr id="400" name="直線コネクタ 399"/>
        <xdr:cNvCxnSpPr/>
      </xdr:nvCxnSpPr>
      <xdr:spPr>
        <a:xfrm>
          <a:off x="9639300" y="13220294"/>
          <a:ext cx="838200" cy="1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18644</xdr:rowOff>
    </xdr:from>
    <xdr:to>
      <xdr:col>14</xdr:col>
      <xdr:colOff>28575</xdr:colOff>
      <xdr:row>77</xdr:row>
      <xdr:rowOff>91872</xdr:rowOff>
    </xdr:to>
    <xdr:cxnSp macro="">
      <xdr:nvCxnSpPr>
        <xdr:cNvPr id="403" name="直線コネクタ 402"/>
        <xdr:cNvCxnSpPr/>
      </xdr:nvCxnSpPr>
      <xdr:spPr>
        <a:xfrm flipV="1">
          <a:off x="8750300" y="13220294"/>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117678</xdr:rowOff>
    </xdr:from>
    <xdr:to>
      <xdr:col>15</xdr:col>
      <xdr:colOff>231775</xdr:colOff>
      <xdr:row>78</xdr:row>
      <xdr:rowOff>47828</xdr:rowOff>
    </xdr:to>
    <xdr:sp macro="" textlink="">
      <xdr:nvSpPr>
        <xdr:cNvPr id="413" name="円/楕円 412"/>
        <xdr:cNvSpPr/>
      </xdr:nvSpPr>
      <xdr:spPr>
        <a:xfrm>
          <a:off x="10426700" y="133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140555</xdr:rowOff>
    </xdr:from>
    <xdr:ext cx="534377" cy="259045"/>
    <xdr:sp macro="" textlink="">
      <xdr:nvSpPr>
        <xdr:cNvPr id="414" name="普通建設事業費 （ うち新規整備　）該当値テキスト"/>
        <xdr:cNvSpPr txBox="1"/>
      </xdr:nvSpPr>
      <xdr:spPr>
        <a:xfrm>
          <a:off x="10528300" y="131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139294</xdr:rowOff>
    </xdr:from>
    <xdr:to>
      <xdr:col>14</xdr:col>
      <xdr:colOff>79375</xdr:colOff>
      <xdr:row>77</xdr:row>
      <xdr:rowOff>69444</xdr:rowOff>
    </xdr:to>
    <xdr:sp macro="" textlink="">
      <xdr:nvSpPr>
        <xdr:cNvPr id="415" name="円/楕円 414"/>
        <xdr:cNvSpPr/>
      </xdr:nvSpPr>
      <xdr:spPr>
        <a:xfrm>
          <a:off x="9588500" y="131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85971</xdr:rowOff>
    </xdr:from>
    <xdr:ext cx="534377" cy="259045"/>
    <xdr:sp macro="" textlink="">
      <xdr:nvSpPr>
        <xdr:cNvPr id="416" name="テキスト ボックス 415"/>
        <xdr:cNvSpPr txBox="1"/>
      </xdr:nvSpPr>
      <xdr:spPr>
        <a:xfrm>
          <a:off x="9372111" y="129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41072</xdr:rowOff>
    </xdr:from>
    <xdr:to>
      <xdr:col>12</xdr:col>
      <xdr:colOff>561975</xdr:colOff>
      <xdr:row>77</xdr:row>
      <xdr:rowOff>142672</xdr:rowOff>
    </xdr:to>
    <xdr:sp macro="" textlink="">
      <xdr:nvSpPr>
        <xdr:cNvPr id="417" name="円/楕円 416"/>
        <xdr:cNvSpPr/>
      </xdr:nvSpPr>
      <xdr:spPr>
        <a:xfrm>
          <a:off x="8699500" y="132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159199</xdr:rowOff>
    </xdr:from>
    <xdr:ext cx="534377" cy="259045"/>
    <xdr:sp macro="" textlink="">
      <xdr:nvSpPr>
        <xdr:cNvPr id="418" name="テキスト ボックス 417"/>
        <xdr:cNvSpPr txBox="1"/>
      </xdr:nvSpPr>
      <xdr:spPr>
        <a:xfrm>
          <a:off x="8483111" y="130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169114</xdr:rowOff>
    </xdr:from>
    <xdr:to>
      <xdr:col>15</xdr:col>
      <xdr:colOff>180975</xdr:colOff>
      <xdr:row>98</xdr:row>
      <xdr:rowOff>65900</xdr:rowOff>
    </xdr:to>
    <xdr:cxnSp macro="">
      <xdr:nvCxnSpPr>
        <xdr:cNvPr id="447" name="直線コネクタ 446"/>
        <xdr:cNvCxnSpPr/>
      </xdr:nvCxnSpPr>
      <xdr:spPr>
        <a:xfrm flipV="1">
          <a:off x="9639300" y="16799764"/>
          <a:ext cx="838200" cy="6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53542</xdr:rowOff>
    </xdr:from>
    <xdr:to>
      <xdr:col>14</xdr:col>
      <xdr:colOff>28575</xdr:colOff>
      <xdr:row>98</xdr:row>
      <xdr:rowOff>65900</xdr:rowOff>
    </xdr:to>
    <xdr:cxnSp macro="">
      <xdr:nvCxnSpPr>
        <xdr:cNvPr id="450" name="直線コネクタ 449"/>
        <xdr:cNvCxnSpPr/>
      </xdr:nvCxnSpPr>
      <xdr:spPr>
        <a:xfrm>
          <a:off x="8750300" y="16855642"/>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118314</xdr:rowOff>
    </xdr:from>
    <xdr:to>
      <xdr:col>15</xdr:col>
      <xdr:colOff>231775</xdr:colOff>
      <xdr:row>98</xdr:row>
      <xdr:rowOff>48464</xdr:rowOff>
    </xdr:to>
    <xdr:sp macro="" textlink="">
      <xdr:nvSpPr>
        <xdr:cNvPr id="460" name="円/楕円 459"/>
        <xdr:cNvSpPr/>
      </xdr:nvSpPr>
      <xdr:spPr>
        <a:xfrm>
          <a:off x="10426700" y="167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96741</xdr:rowOff>
    </xdr:from>
    <xdr:ext cx="534377" cy="259045"/>
    <xdr:sp macro="" textlink="">
      <xdr:nvSpPr>
        <xdr:cNvPr id="461" name="普通建設事業費 （ うち更新整備　）該当値テキスト"/>
        <xdr:cNvSpPr txBox="1"/>
      </xdr:nvSpPr>
      <xdr:spPr>
        <a:xfrm>
          <a:off x="10528300" y="167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15100</xdr:rowOff>
    </xdr:from>
    <xdr:to>
      <xdr:col>14</xdr:col>
      <xdr:colOff>79375</xdr:colOff>
      <xdr:row>98</xdr:row>
      <xdr:rowOff>116700</xdr:rowOff>
    </xdr:to>
    <xdr:sp macro="" textlink="">
      <xdr:nvSpPr>
        <xdr:cNvPr id="462" name="円/楕円 461"/>
        <xdr:cNvSpPr/>
      </xdr:nvSpPr>
      <xdr:spPr>
        <a:xfrm>
          <a:off x="9588500" y="168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107827</xdr:rowOff>
    </xdr:from>
    <xdr:ext cx="534377" cy="259045"/>
    <xdr:sp macro="" textlink="">
      <xdr:nvSpPr>
        <xdr:cNvPr id="463" name="テキスト ボックス 462"/>
        <xdr:cNvSpPr txBox="1"/>
      </xdr:nvSpPr>
      <xdr:spPr>
        <a:xfrm>
          <a:off x="9372111" y="169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2742</xdr:rowOff>
    </xdr:from>
    <xdr:to>
      <xdr:col>12</xdr:col>
      <xdr:colOff>561975</xdr:colOff>
      <xdr:row>98</xdr:row>
      <xdr:rowOff>104342</xdr:rowOff>
    </xdr:to>
    <xdr:sp macro="" textlink="">
      <xdr:nvSpPr>
        <xdr:cNvPr id="464" name="円/楕円 463"/>
        <xdr:cNvSpPr/>
      </xdr:nvSpPr>
      <xdr:spPr>
        <a:xfrm>
          <a:off x="8699500" y="1680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95469</xdr:rowOff>
    </xdr:from>
    <xdr:ext cx="534377" cy="259045"/>
    <xdr:sp macro="" textlink="">
      <xdr:nvSpPr>
        <xdr:cNvPr id="465" name="テキスト ボックス 464"/>
        <xdr:cNvSpPr txBox="1"/>
      </xdr:nvSpPr>
      <xdr:spPr>
        <a:xfrm>
          <a:off x="8483111" y="168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167532</xdr:rowOff>
    </xdr:from>
    <xdr:to>
      <xdr:col>23</xdr:col>
      <xdr:colOff>517525</xdr:colOff>
      <xdr:row>39</xdr:row>
      <xdr:rowOff>36240</xdr:rowOff>
    </xdr:to>
    <xdr:cxnSp macro="">
      <xdr:nvCxnSpPr>
        <xdr:cNvPr id="494" name="直線コネクタ 493"/>
        <xdr:cNvCxnSpPr/>
      </xdr:nvCxnSpPr>
      <xdr:spPr>
        <a:xfrm>
          <a:off x="15481300" y="6682632"/>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129280</xdr:rowOff>
    </xdr:from>
    <xdr:to>
      <xdr:col>22</xdr:col>
      <xdr:colOff>365125</xdr:colOff>
      <xdr:row>38</xdr:row>
      <xdr:rowOff>167532</xdr:rowOff>
    </xdr:to>
    <xdr:cxnSp macro="">
      <xdr:nvCxnSpPr>
        <xdr:cNvPr id="497" name="直線コネクタ 496"/>
        <xdr:cNvCxnSpPr/>
      </xdr:nvCxnSpPr>
      <xdr:spPr>
        <a:xfrm>
          <a:off x="14592300" y="6644380"/>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68184</xdr:rowOff>
    </xdr:from>
    <xdr:ext cx="378565" cy="259045"/>
    <xdr:sp macro="" textlink="">
      <xdr:nvSpPr>
        <xdr:cNvPr id="499" name="テキスト ボックス 498"/>
        <xdr:cNvSpPr txBox="1"/>
      </xdr:nvSpPr>
      <xdr:spPr>
        <a:xfrm>
          <a:off x="15292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129280</xdr:rowOff>
    </xdr:from>
    <xdr:to>
      <xdr:col>21</xdr:col>
      <xdr:colOff>161925</xdr:colOff>
      <xdr:row>38</xdr:row>
      <xdr:rowOff>151454</xdr:rowOff>
    </xdr:to>
    <xdr:cxnSp macro="">
      <xdr:nvCxnSpPr>
        <xdr:cNvPr id="500" name="直線コネクタ 499"/>
        <xdr:cNvCxnSpPr/>
      </xdr:nvCxnSpPr>
      <xdr:spPr>
        <a:xfrm flipV="1">
          <a:off x="13703300" y="6644380"/>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60850</xdr:rowOff>
    </xdr:from>
    <xdr:ext cx="469744" cy="259045"/>
    <xdr:sp macro="" textlink="">
      <xdr:nvSpPr>
        <xdr:cNvPr id="502" name="テキスト ボックス 501"/>
        <xdr:cNvSpPr txBox="1"/>
      </xdr:nvSpPr>
      <xdr:spPr>
        <a:xfrm>
          <a:off x="14357427"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151454</xdr:rowOff>
    </xdr:from>
    <xdr:to>
      <xdr:col>19</xdr:col>
      <xdr:colOff>644525</xdr:colOff>
      <xdr:row>39</xdr:row>
      <xdr:rowOff>35230</xdr:rowOff>
    </xdr:to>
    <xdr:cxnSp macro="">
      <xdr:nvCxnSpPr>
        <xdr:cNvPr id="503" name="直線コネクタ 502"/>
        <xdr:cNvCxnSpPr/>
      </xdr:nvCxnSpPr>
      <xdr:spPr>
        <a:xfrm flipV="1">
          <a:off x="12814300" y="6666554"/>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47686</xdr:rowOff>
    </xdr:from>
    <xdr:ext cx="469744" cy="259045"/>
    <xdr:sp macro="" textlink="">
      <xdr:nvSpPr>
        <xdr:cNvPr id="505" name="テキスト ボックス 504"/>
        <xdr:cNvSpPr txBox="1"/>
      </xdr:nvSpPr>
      <xdr:spPr>
        <a:xfrm>
          <a:off x="13468427" y="673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156890</xdr:rowOff>
    </xdr:from>
    <xdr:to>
      <xdr:col>23</xdr:col>
      <xdr:colOff>568325</xdr:colOff>
      <xdr:row>39</xdr:row>
      <xdr:rowOff>87040</xdr:rowOff>
    </xdr:to>
    <xdr:sp macro="" textlink="">
      <xdr:nvSpPr>
        <xdr:cNvPr id="513" name="円/楕円 512"/>
        <xdr:cNvSpPr/>
      </xdr:nvSpPr>
      <xdr:spPr>
        <a:xfrm>
          <a:off x="16268700" y="66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109657</xdr:rowOff>
    </xdr:from>
    <xdr:ext cx="378565" cy="259045"/>
    <xdr:sp macro="" textlink="">
      <xdr:nvSpPr>
        <xdr:cNvPr id="514" name="災害復旧事業費該当値テキスト"/>
        <xdr:cNvSpPr txBox="1"/>
      </xdr:nvSpPr>
      <xdr:spPr>
        <a:xfrm>
          <a:off x="16370300" y="662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116732</xdr:rowOff>
    </xdr:from>
    <xdr:to>
      <xdr:col>22</xdr:col>
      <xdr:colOff>415925</xdr:colOff>
      <xdr:row>39</xdr:row>
      <xdr:rowOff>46882</xdr:rowOff>
    </xdr:to>
    <xdr:sp macro="" textlink="">
      <xdr:nvSpPr>
        <xdr:cNvPr id="515" name="円/楕円 514"/>
        <xdr:cNvSpPr/>
      </xdr:nvSpPr>
      <xdr:spPr>
        <a:xfrm>
          <a:off x="15430500" y="66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63409</xdr:rowOff>
    </xdr:from>
    <xdr:ext cx="469744" cy="259045"/>
    <xdr:sp macro="" textlink="">
      <xdr:nvSpPr>
        <xdr:cNvPr id="516" name="テキスト ボックス 515"/>
        <xdr:cNvSpPr txBox="1"/>
      </xdr:nvSpPr>
      <xdr:spPr>
        <a:xfrm>
          <a:off x="15246427" y="640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78480</xdr:rowOff>
    </xdr:from>
    <xdr:to>
      <xdr:col>21</xdr:col>
      <xdr:colOff>212725</xdr:colOff>
      <xdr:row>39</xdr:row>
      <xdr:rowOff>8630</xdr:rowOff>
    </xdr:to>
    <xdr:sp macro="" textlink="">
      <xdr:nvSpPr>
        <xdr:cNvPr id="517" name="円/楕円 516"/>
        <xdr:cNvSpPr/>
      </xdr:nvSpPr>
      <xdr:spPr>
        <a:xfrm>
          <a:off x="14541500" y="6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25157</xdr:rowOff>
    </xdr:from>
    <xdr:ext cx="469744" cy="259045"/>
    <xdr:sp macro="" textlink="">
      <xdr:nvSpPr>
        <xdr:cNvPr id="518" name="テキスト ボックス 517"/>
        <xdr:cNvSpPr txBox="1"/>
      </xdr:nvSpPr>
      <xdr:spPr>
        <a:xfrm>
          <a:off x="14357427" y="636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100654</xdr:rowOff>
    </xdr:from>
    <xdr:to>
      <xdr:col>20</xdr:col>
      <xdr:colOff>9525</xdr:colOff>
      <xdr:row>39</xdr:row>
      <xdr:rowOff>30804</xdr:rowOff>
    </xdr:to>
    <xdr:sp macro="" textlink="">
      <xdr:nvSpPr>
        <xdr:cNvPr id="519" name="円/楕円 518"/>
        <xdr:cNvSpPr/>
      </xdr:nvSpPr>
      <xdr:spPr>
        <a:xfrm>
          <a:off x="13652500" y="661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47331</xdr:rowOff>
    </xdr:from>
    <xdr:ext cx="469744" cy="259045"/>
    <xdr:sp macro="" textlink="">
      <xdr:nvSpPr>
        <xdr:cNvPr id="520" name="テキスト ボックス 519"/>
        <xdr:cNvSpPr txBox="1"/>
      </xdr:nvSpPr>
      <xdr:spPr>
        <a:xfrm>
          <a:off x="13468427" y="639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155880</xdr:rowOff>
    </xdr:from>
    <xdr:to>
      <xdr:col>18</xdr:col>
      <xdr:colOff>492125</xdr:colOff>
      <xdr:row>39</xdr:row>
      <xdr:rowOff>86030</xdr:rowOff>
    </xdr:to>
    <xdr:sp macro="" textlink="">
      <xdr:nvSpPr>
        <xdr:cNvPr id="521" name="円/楕円 520"/>
        <xdr:cNvSpPr/>
      </xdr:nvSpPr>
      <xdr:spPr>
        <a:xfrm>
          <a:off x="12763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77157</xdr:rowOff>
    </xdr:from>
    <xdr:ext cx="378565" cy="259045"/>
    <xdr:sp macro="" textlink="">
      <xdr:nvSpPr>
        <xdr:cNvPr id="522" name="テキスト ボックス 521"/>
        <xdr:cNvSpPr txBox="1"/>
      </xdr:nvSpPr>
      <xdr:spPr>
        <a:xfrm>
          <a:off x="12625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97735</xdr:rowOff>
    </xdr:from>
    <xdr:to>
      <xdr:col>23</xdr:col>
      <xdr:colOff>517525</xdr:colOff>
      <xdr:row>78</xdr:row>
      <xdr:rowOff>107717</xdr:rowOff>
    </xdr:to>
    <xdr:cxnSp macro="">
      <xdr:nvCxnSpPr>
        <xdr:cNvPr id="602" name="直線コネクタ 601"/>
        <xdr:cNvCxnSpPr/>
      </xdr:nvCxnSpPr>
      <xdr:spPr>
        <a:xfrm flipV="1">
          <a:off x="15481300" y="13470835"/>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96200</xdr:rowOff>
    </xdr:from>
    <xdr:to>
      <xdr:col>22</xdr:col>
      <xdr:colOff>365125</xdr:colOff>
      <xdr:row>78</xdr:row>
      <xdr:rowOff>107717</xdr:rowOff>
    </xdr:to>
    <xdr:cxnSp macro="">
      <xdr:nvCxnSpPr>
        <xdr:cNvPr id="605" name="直線コネクタ 604"/>
        <xdr:cNvCxnSpPr/>
      </xdr:nvCxnSpPr>
      <xdr:spPr>
        <a:xfrm>
          <a:off x="14592300" y="13469300"/>
          <a:ext cx="8890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90453</xdr:rowOff>
    </xdr:from>
    <xdr:to>
      <xdr:col>21</xdr:col>
      <xdr:colOff>161925</xdr:colOff>
      <xdr:row>78</xdr:row>
      <xdr:rowOff>96200</xdr:rowOff>
    </xdr:to>
    <xdr:cxnSp macro="">
      <xdr:nvCxnSpPr>
        <xdr:cNvPr id="608" name="直線コネクタ 607"/>
        <xdr:cNvCxnSpPr/>
      </xdr:nvCxnSpPr>
      <xdr:spPr>
        <a:xfrm>
          <a:off x="13703300" y="13463553"/>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90453</xdr:rowOff>
    </xdr:from>
    <xdr:to>
      <xdr:col>19</xdr:col>
      <xdr:colOff>644525</xdr:colOff>
      <xdr:row>78</xdr:row>
      <xdr:rowOff>97856</xdr:rowOff>
    </xdr:to>
    <xdr:cxnSp macro="">
      <xdr:nvCxnSpPr>
        <xdr:cNvPr id="611" name="直線コネクタ 610"/>
        <xdr:cNvCxnSpPr/>
      </xdr:nvCxnSpPr>
      <xdr:spPr>
        <a:xfrm flipV="1">
          <a:off x="12814300" y="13463553"/>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46935</xdr:rowOff>
    </xdr:from>
    <xdr:to>
      <xdr:col>23</xdr:col>
      <xdr:colOff>568325</xdr:colOff>
      <xdr:row>78</xdr:row>
      <xdr:rowOff>148535</xdr:rowOff>
    </xdr:to>
    <xdr:sp macro="" textlink="">
      <xdr:nvSpPr>
        <xdr:cNvPr id="621" name="円/楕円 620"/>
        <xdr:cNvSpPr/>
      </xdr:nvSpPr>
      <xdr:spPr>
        <a:xfrm>
          <a:off x="16268700" y="134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133312</xdr:rowOff>
    </xdr:from>
    <xdr:ext cx="534377" cy="259045"/>
    <xdr:sp macro="" textlink="">
      <xdr:nvSpPr>
        <xdr:cNvPr id="622" name="公債費該当値テキスト"/>
        <xdr:cNvSpPr txBox="1"/>
      </xdr:nvSpPr>
      <xdr:spPr>
        <a:xfrm>
          <a:off x="16370300" y="1333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56917</xdr:rowOff>
    </xdr:from>
    <xdr:to>
      <xdr:col>22</xdr:col>
      <xdr:colOff>415925</xdr:colOff>
      <xdr:row>78</xdr:row>
      <xdr:rowOff>158517</xdr:rowOff>
    </xdr:to>
    <xdr:sp macro="" textlink="">
      <xdr:nvSpPr>
        <xdr:cNvPr id="623" name="円/楕円 622"/>
        <xdr:cNvSpPr/>
      </xdr:nvSpPr>
      <xdr:spPr>
        <a:xfrm>
          <a:off x="15430500" y="134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149644</xdr:rowOff>
    </xdr:from>
    <xdr:ext cx="534377" cy="259045"/>
    <xdr:sp macro="" textlink="">
      <xdr:nvSpPr>
        <xdr:cNvPr id="624" name="テキスト ボックス 623"/>
        <xdr:cNvSpPr txBox="1"/>
      </xdr:nvSpPr>
      <xdr:spPr>
        <a:xfrm>
          <a:off x="15214111" y="1352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45400</xdr:rowOff>
    </xdr:from>
    <xdr:to>
      <xdr:col>21</xdr:col>
      <xdr:colOff>212725</xdr:colOff>
      <xdr:row>78</xdr:row>
      <xdr:rowOff>147000</xdr:rowOff>
    </xdr:to>
    <xdr:sp macro="" textlink="">
      <xdr:nvSpPr>
        <xdr:cNvPr id="625" name="円/楕円 624"/>
        <xdr:cNvSpPr/>
      </xdr:nvSpPr>
      <xdr:spPr>
        <a:xfrm>
          <a:off x="14541500" y="1341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138127</xdr:rowOff>
    </xdr:from>
    <xdr:ext cx="534377" cy="259045"/>
    <xdr:sp macro="" textlink="">
      <xdr:nvSpPr>
        <xdr:cNvPr id="626" name="テキスト ボックス 625"/>
        <xdr:cNvSpPr txBox="1"/>
      </xdr:nvSpPr>
      <xdr:spPr>
        <a:xfrm>
          <a:off x="14325111" y="1351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39653</xdr:rowOff>
    </xdr:from>
    <xdr:to>
      <xdr:col>20</xdr:col>
      <xdr:colOff>9525</xdr:colOff>
      <xdr:row>78</xdr:row>
      <xdr:rowOff>141253</xdr:rowOff>
    </xdr:to>
    <xdr:sp macro="" textlink="">
      <xdr:nvSpPr>
        <xdr:cNvPr id="627" name="円/楕円 626"/>
        <xdr:cNvSpPr/>
      </xdr:nvSpPr>
      <xdr:spPr>
        <a:xfrm>
          <a:off x="13652500" y="134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132380</xdr:rowOff>
    </xdr:from>
    <xdr:ext cx="534377" cy="259045"/>
    <xdr:sp macro="" textlink="">
      <xdr:nvSpPr>
        <xdr:cNvPr id="628" name="テキスト ボックス 627"/>
        <xdr:cNvSpPr txBox="1"/>
      </xdr:nvSpPr>
      <xdr:spPr>
        <a:xfrm>
          <a:off x="13436111" y="1350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47056</xdr:rowOff>
    </xdr:from>
    <xdr:to>
      <xdr:col>18</xdr:col>
      <xdr:colOff>492125</xdr:colOff>
      <xdr:row>78</xdr:row>
      <xdr:rowOff>148656</xdr:rowOff>
    </xdr:to>
    <xdr:sp macro="" textlink="">
      <xdr:nvSpPr>
        <xdr:cNvPr id="629" name="円/楕円 628"/>
        <xdr:cNvSpPr/>
      </xdr:nvSpPr>
      <xdr:spPr>
        <a:xfrm>
          <a:off x="12763500" y="134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139783</xdr:rowOff>
    </xdr:from>
    <xdr:ext cx="534377" cy="259045"/>
    <xdr:sp macro="" textlink="">
      <xdr:nvSpPr>
        <xdr:cNvPr id="630" name="テキスト ボックス 629"/>
        <xdr:cNvSpPr txBox="1"/>
      </xdr:nvSpPr>
      <xdr:spPr>
        <a:xfrm>
          <a:off x="12547111" y="135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67311</xdr:rowOff>
    </xdr:from>
    <xdr:to>
      <xdr:col>23</xdr:col>
      <xdr:colOff>517525</xdr:colOff>
      <xdr:row>98</xdr:row>
      <xdr:rowOff>145441</xdr:rowOff>
    </xdr:to>
    <xdr:cxnSp macro="">
      <xdr:nvCxnSpPr>
        <xdr:cNvPr id="659" name="直線コネクタ 658"/>
        <xdr:cNvCxnSpPr/>
      </xdr:nvCxnSpPr>
      <xdr:spPr>
        <a:xfrm flipV="1">
          <a:off x="15481300" y="16869411"/>
          <a:ext cx="838200" cy="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145441</xdr:rowOff>
    </xdr:from>
    <xdr:to>
      <xdr:col>22</xdr:col>
      <xdr:colOff>365125</xdr:colOff>
      <xdr:row>99</xdr:row>
      <xdr:rowOff>31471</xdr:rowOff>
    </xdr:to>
    <xdr:cxnSp macro="">
      <xdr:nvCxnSpPr>
        <xdr:cNvPr id="662" name="直線コネクタ 661"/>
        <xdr:cNvCxnSpPr/>
      </xdr:nvCxnSpPr>
      <xdr:spPr>
        <a:xfrm flipV="1">
          <a:off x="14592300" y="16947541"/>
          <a:ext cx="889000" cy="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3747</xdr:rowOff>
    </xdr:from>
    <xdr:to>
      <xdr:col>21</xdr:col>
      <xdr:colOff>161925</xdr:colOff>
      <xdr:row>99</xdr:row>
      <xdr:rowOff>31471</xdr:rowOff>
    </xdr:to>
    <xdr:cxnSp macro="">
      <xdr:nvCxnSpPr>
        <xdr:cNvPr id="665" name="直線コネクタ 664"/>
        <xdr:cNvCxnSpPr/>
      </xdr:nvCxnSpPr>
      <xdr:spPr>
        <a:xfrm>
          <a:off x="13703300" y="16977297"/>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108838</xdr:rowOff>
    </xdr:from>
    <xdr:to>
      <xdr:col>19</xdr:col>
      <xdr:colOff>644525</xdr:colOff>
      <xdr:row>99</xdr:row>
      <xdr:rowOff>3747</xdr:rowOff>
    </xdr:to>
    <xdr:cxnSp macro="">
      <xdr:nvCxnSpPr>
        <xdr:cNvPr id="668" name="直線コネクタ 667"/>
        <xdr:cNvCxnSpPr/>
      </xdr:nvCxnSpPr>
      <xdr:spPr>
        <a:xfrm>
          <a:off x="12814300" y="16910938"/>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16511</xdr:rowOff>
    </xdr:from>
    <xdr:to>
      <xdr:col>23</xdr:col>
      <xdr:colOff>568325</xdr:colOff>
      <xdr:row>98</xdr:row>
      <xdr:rowOff>118111</xdr:rowOff>
    </xdr:to>
    <xdr:sp macro="" textlink="">
      <xdr:nvSpPr>
        <xdr:cNvPr id="678" name="円/楕円 677"/>
        <xdr:cNvSpPr/>
      </xdr:nvSpPr>
      <xdr:spPr>
        <a:xfrm>
          <a:off x="16268700" y="168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166388</xdr:rowOff>
    </xdr:from>
    <xdr:ext cx="534377" cy="259045"/>
    <xdr:sp macro="" textlink="">
      <xdr:nvSpPr>
        <xdr:cNvPr id="679" name="積立金該当値テキスト"/>
        <xdr:cNvSpPr txBox="1"/>
      </xdr:nvSpPr>
      <xdr:spPr>
        <a:xfrm>
          <a:off x="16370300" y="167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94641</xdr:rowOff>
    </xdr:from>
    <xdr:to>
      <xdr:col>22</xdr:col>
      <xdr:colOff>415925</xdr:colOff>
      <xdr:row>99</xdr:row>
      <xdr:rowOff>24791</xdr:rowOff>
    </xdr:to>
    <xdr:sp macro="" textlink="">
      <xdr:nvSpPr>
        <xdr:cNvPr id="680" name="円/楕円 679"/>
        <xdr:cNvSpPr/>
      </xdr:nvSpPr>
      <xdr:spPr>
        <a:xfrm>
          <a:off x="15430500" y="168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15918</xdr:rowOff>
    </xdr:from>
    <xdr:ext cx="469744" cy="259045"/>
    <xdr:sp macro="" textlink="">
      <xdr:nvSpPr>
        <xdr:cNvPr id="681" name="テキスト ボックス 680"/>
        <xdr:cNvSpPr txBox="1"/>
      </xdr:nvSpPr>
      <xdr:spPr>
        <a:xfrm>
          <a:off x="15246427" y="169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152121</xdr:rowOff>
    </xdr:from>
    <xdr:to>
      <xdr:col>21</xdr:col>
      <xdr:colOff>212725</xdr:colOff>
      <xdr:row>99</xdr:row>
      <xdr:rowOff>82271</xdr:rowOff>
    </xdr:to>
    <xdr:sp macro="" textlink="">
      <xdr:nvSpPr>
        <xdr:cNvPr id="682" name="円/楕円 681"/>
        <xdr:cNvSpPr/>
      </xdr:nvSpPr>
      <xdr:spPr>
        <a:xfrm>
          <a:off x="14541500" y="169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73398</xdr:rowOff>
    </xdr:from>
    <xdr:ext cx="469744" cy="259045"/>
    <xdr:sp macro="" textlink="">
      <xdr:nvSpPr>
        <xdr:cNvPr id="683" name="テキスト ボックス 682"/>
        <xdr:cNvSpPr txBox="1"/>
      </xdr:nvSpPr>
      <xdr:spPr>
        <a:xfrm>
          <a:off x="14357427" y="170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124397</xdr:rowOff>
    </xdr:from>
    <xdr:to>
      <xdr:col>20</xdr:col>
      <xdr:colOff>9525</xdr:colOff>
      <xdr:row>99</xdr:row>
      <xdr:rowOff>54547</xdr:rowOff>
    </xdr:to>
    <xdr:sp macro="" textlink="">
      <xdr:nvSpPr>
        <xdr:cNvPr id="684" name="円/楕円 683"/>
        <xdr:cNvSpPr/>
      </xdr:nvSpPr>
      <xdr:spPr>
        <a:xfrm>
          <a:off x="13652500" y="169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45674</xdr:rowOff>
    </xdr:from>
    <xdr:ext cx="469744" cy="259045"/>
    <xdr:sp macro="" textlink="">
      <xdr:nvSpPr>
        <xdr:cNvPr id="685" name="テキスト ボックス 684"/>
        <xdr:cNvSpPr txBox="1"/>
      </xdr:nvSpPr>
      <xdr:spPr>
        <a:xfrm>
          <a:off x="13468427" y="170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58038</xdr:rowOff>
    </xdr:from>
    <xdr:to>
      <xdr:col>18</xdr:col>
      <xdr:colOff>492125</xdr:colOff>
      <xdr:row>98</xdr:row>
      <xdr:rowOff>159638</xdr:rowOff>
    </xdr:to>
    <xdr:sp macro="" textlink="">
      <xdr:nvSpPr>
        <xdr:cNvPr id="686" name="円/楕円 685"/>
        <xdr:cNvSpPr/>
      </xdr:nvSpPr>
      <xdr:spPr>
        <a:xfrm>
          <a:off x="12763500" y="168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150765</xdr:rowOff>
    </xdr:from>
    <xdr:ext cx="469744" cy="259045"/>
    <xdr:sp macro="" textlink="">
      <xdr:nvSpPr>
        <xdr:cNvPr id="687" name="テキスト ボックス 686"/>
        <xdr:cNvSpPr txBox="1"/>
      </xdr:nvSpPr>
      <xdr:spPr>
        <a:xfrm>
          <a:off x="12579427" y="169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68605</xdr:rowOff>
    </xdr:from>
    <xdr:to>
      <xdr:col>32</xdr:col>
      <xdr:colOff>187325</xdr:colOff>
      <xdr:row>58</xdr:row>
      <xdr:rowOff>69017</xdr:rowOff>
    </xdr:to>
    <xdr:cxnSp macro="">
      <xdr:nvCxnSpPr>
        <xdr:cNvPr id="773" name="直線コネクタ 772"/>
        <xdr:cNvCxnSpPr/>
      </xdr:nvCxnSpPr>
      <xdr:spPr>
        <a:xfrm flipV="1">
          <a:off x="21323300" y="10012705"/>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69017</xdr:rowOff>
    </xdr:from>
    <xdr:to>
      <xdr:col>31</xdr:col>
      <xdr:colOff>34925</xdr:colOff>
      <xdr:row>58</xdr:row>
      <xdr:rowOff>69245</xdr:rowOff>
    </xdr:to>
    <xdr:cxnSp macro="">
      <xdr:nvCxnSpPr>
        <xdr:cNvPr id="776" name="直線コネクタ 775"/>
        <xdr:cNvCxnSpPr/>
      </xdr:nvCxnSpPr>
      <xdr:spPr>
        <a:xfrm flipV="1">
          <a:off x="20434300" y="1001311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68468</xdr:rowOff>
    </xdr:from>
    <xdr:to>
      <xdr:col>29</xdr:col>
      <xdr:colOff>517525</xdr:colOff>
      <xdr:row>58</xdr:row>
      <xdr:rowOff>69245</xdr:rowOff>
    </xdr:to>
    <xdr:cxnSp macro="">
      <xdr:nvCxnSpPr>
        <xdr:cNvPr id="779" name="直線コネクタ 778"/>
        <xdr:cNvCxnSpPr/>
      </xdr:nvCxnSpPr>
      <xdr:spPr>
        <a:xfrm>
          <a:off x="19545300" y="10012568"/>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67920</xdr:rowOff>
    </xdr:from>
    <xdr:to>
      <xdr:col>28</xdr:col>
      <xdr:colOff>314325</xdr:colOff>
      <xdr:row>58</xdr:row>
      <xdr:rowOff>68468</xdr:rowOff>
    </xdr:to>
    <xdr:cxnSp macro="">
      <xdr:nvCxnSpPr>
        <xdr:cNvPr id="782" name="直線コネクタ 781"/>
        <xdr:cNvCxnSpPr/>
      </xdr:nvCxnSpPr>
      <xdr:spPr>
        <a:xfrm>
          <a:off x="18656300" y="10012020"/>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17805</xdr:rowOff>
    </xdr:from>
    <xdr:to>
      <xdr:col>32</xdr:col>
      <xdr:colOff>238125</xdr:colOff>
      <xdr:row>58</xdr:row>
      <xdr:rowOff>119405</xdr:rowOff>
    </xdr:to>
    <xdr:sp macro="" textlink="">
      <xdr:nvSpPr>
        <xdr:cNvPr id="792" name="円/楕円 791"/>
        <xdr:cNvSpPr/>
      </xdr:nvSpPr>
      <xdr:spPr>
        <a:xfrm>
          <a:off x="22110700" y="99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148632</xdr:rowOff>
    </xdr:from>
    <xdr:ext cx="469744" cy="259045"/>
    <xdr:sp macro="" textlink="">
      <xdr:nvSpPr>
        <xdr:cNvPr id="793" name="貸付金該当値テキスト"/>
        <xdr:cNvSpPr txBox="1"/>
      </xdr:nvSpPr>
      <xdr:spPr>
        <a:xfrm>
          <a:off x="22212300" y="974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18217</xdr:rowOff>
    </xdr:from>
    <xdr:to>
      <xdr:col>31</xdr:col>
      <xdr:colOff>85725</xdr:colOff>
      <xdr:row>58</xdr:row>
      <xdr:rowOff>119817</xdr:rowOff>
    </xdr:to>
    <xdr:sp macro="" textlink="">
      <xdr:nvSpPr>
        <xdr:cNvPr id="794" name="円/楕円 793"/>
        <xdr:cNvSpPr/>
      </xdr:nvSpPr>
      <xdr:spPr>
        <a:xfrm>
          <a:off x="21272500" y="996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136344</xdr:rowOff>
    </xdr:from>
    <xdr:ext cx="469744" cy="259045"/>
    <xdr:sp macro="" textlink="">
      <xdr:nvSpPr>
        <xdr:cNvPr id="795" name="テキスト ボックス 794"/>
        <xdr:cNvSpPr txBox="1"/>
      </xdr:nvSpPr>
      <xdr:spPr>
        <a:xfrm>
          <a:off x="21088427" y="97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18445</xdr:rowOff>
    </xdr:from>
    <xdr:to>
      <xdr:col>29</xdr:col>
      <xdr:colOff>568325</xdr:colOff>
      <xdr:row>58</xdr:row>
      <xdr:rowOff>120045</xdr:rowOff>
    </xdr:to>
    <xdr:sp macro="" textlink="">
      <xdr:nvSpPr>
        <xdr:cNvPr id="796" name="円/楕円 795"/>
        <xdr:cNvSpPr/>
      </xdr:nvSpPr>
      <xdr:spPr>
        <a:xfrm>
          <a:off x="20383500" y="99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136572</xdr:rowOff>
    </xdr:from>
    <xdr:ext cx="469744" cy="259045"/>
    <xdr:sp macro="" textlink="">
      <xdr:nvSpPr>
        <xdr:cNvPr id="797" name="テキスト ボックス 796"/>
        <xdr:cNvSpPr txBox="1"/>
      </xdr:nvSpPr>
      <xdr:spPr>
        <a:xfrm>
          <a:off x="20199427" y="973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17668</xdr:rowOff>
    </xdr:from>
    <xdr:to>
      <xdr:col>28</xdr:col>
      <xdr:colOff>365125</xdr:colOff>
      <xdr:row>58</xdr:row>
      <xdr:rowOff>119268</xdr:rowOff>
    </xdr:to>
    <xdr:sp macro="" textlink="">
      <xdr:nvSpPr>
        <xdr:cNvPr id="798" name="円/楕円 797"/>
        <xdr:cNvSpPr/>
      </xdr:nvSpPr>
      <xdr:spPr>
        <a:xfrm>
          <a:off x="19494500" y="99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110395</xdr:rowOff>
    </xdr:from>
    <xdr:ext cx="469744" cy="259045"/>
    <xdr:sp macro="" textlink="">
      <xdr:nvSpPr>
        <xdr:cNvPr id="799" name="テキスト ボックス 798"/>
        <xdr:cNvSpPr txBox="1"/>
      </xdr:nvSpPr>
      <xdr:spPr>
        <a:xfrm>
          <a:off x="19310427" y="1005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17120</xdr:rowOff>
    </xdr:from>
    <xdr:to>
      <xdr:col>27</xdr:col>
      <xdr:colOff>161925</xdr:colOff>
      <xdr:row>58</xdr:row>
      <xdr:rowOff>118720</xdr:rowOff>
    </xdr:to>
    <xdr:sp macro="" textlink="">
      <xdr:nvSpPr>
        <xdr:cNvPr id="800" name="円/楕円 799"/>
        <xdr:cNvSpPr/>
      </xdr:nvSpPr>
      <xdr:spPr>
        <a:xfrm>
          <a:off x="18605500" y="99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109847</xdr:rowOff>
    </xdr:from>
    <xdr:ext cx="469744" cy="259045"/>
    <xdr:sp macro="" textlink="">
      <xdr:nvSpPr>
        <xdr:cNvPr id="801" name="テキスト ボックス 800"/>
        <xdr:cNvSpPr txBox="1"/>
      </xdr:nvSpPr>
      <xdr:spPr>
        <a:xfrm>
          <a:off x="18421427" y="100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35709</xdr:rowOff>
    </xdr:from>
    <xdr:to>
      <xdr:col>32</xdr:col>
      <xdr:colOff>187325</xdr:colOff>
      <xdr:row>76</xdr:row>
      <xdr:rowOff>76217</xdr:rowOff>
    </xdr:to>
    <xdr:cxnSp macro="">
      <xdr:nvCxnSpPr>
        <xdr:cNvPr id="829" name="直線コネクタ 828"/>
        <xdr:cNvCxnSpPr/>
      </xdr:nvCxnSpPr>
      <xdr:spPr>
        <a:xfrm flipV="1">
          <a:off x="21323300" y="13065909"/>
          <a:ext cx="8382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76217</xdr:rowOff>
    </xdr:from>
    <xdr:to>
      <xdr:col>31</xdr:col>
      <xdr:colOff>34925</xdr:colOff>
      <xdr:row>76</xdr:row>
      <xdr:rowOff>103947</xdr:rowOff>
    </xdr:to>
    <xdr:cxnSp macro="">
      <xdr:nvCxnSpPr>
        <xdr:cNvPr id="832" name="直線コネクタ 831"/>
        <xdr:cNvCxnSpPr/>
      </xdr:nvCxnSpPr>
      <xdr:spPr>
        <a:xfrm flipV="1">
          <a:off x="20434300" y="13106417"/>
          <a:ext cx="889000" cy="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103947</xdr:rowOff>
    </xdr:from>
    <xdr:to>
      <xdr:col>29</xdr:col>
      <xdr:colOff>517525</xdr:colOff>
      <xdr:row>76</xdr:row>
      <xdr:rowOff>169373</xdr:rowOff>
    </xdr:to>
    <xdr:cxnSp macro="">
      <xdr:nvCxnSpPr>
        <xdr:cNvPr id="835" name="直線コネクタ 834"/>
        <xdr:cNvCxnSpPr/>
      </xdr:nvCxnSpPr>
      <xdr:spPr>
        <a:xfrm flipV="1">
          <a:off x="19545300" y="13134147"/>
          <a:ext cx="8890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169052</xdr:rowOff>
    </xdr:from>
    <xdr:to>
      <xdr:col>28</xdr:col>
      <xdr:colOff>314325</xdr:colOff>
      <xdr:row>76</xdr:row>
      <xdr:rowOff>169373</xdr:rowOff>
    </xdr:to>
    <xdr:cxnSp macro="">
      <xdr:nvCxnSpPr>
        <xdr:cNvPr id="838" name="直線コネクタ 837"/>
        <xdr:cNvCxnSpPr/>
      </xdr:nvCxnSpPr>
      <xdr:spPr>
        <a:xfrm>
          <a:off x="18656300" y="13199252"/>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156359</xdr:rowOff>
    </xdr:from>
    <xdr:to>
      <xdr:col>32</xdr:col>
      <xdr:colOff>238125</xdr:colOff>
      <xdr:row>76</xdr:row>
      <xdr:rowOff>86509</xdr:rowOff>
    </xdr:to>
    <xdr:sp macro="" textlink="">
      <xdr:nvSpPr>
        <xdr:cNvPr id="848" name="円/楕円 847"/>
        <xdr:cNvSpPr/>
      </xdr:nvSpPr>
      <xdr:spPr>
        <a:xfrm>
          <a:off x="22110700" y="130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134786</xdr:rowOff>
    </xdr:from>
    <xdr:ext cx="534377" cy="259045"/>
    <xdr:sp macro="" textlink="">
      <xdr:nvSpPr>
        <xdr:cNvPr id="849" name="繰出金該当値テキスト"/>
        <xdr:cNvSpPr txBox="1"/>
      </xdr:nvSpPr>
      <xdr:spPr>
        <a:xfrm>
          <a:off x="22212300" y="1299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25417</xdr:rowOff>
    </xdr:from>
    <xdr:to>
      <xdr:col>31</xdr:col>
      <xdr:colOff>85725</xdr:colOff>
      <xdr:row>76</xdr:row>
      <xdr:rowOff>127017</xdr:rowOff>
    </xdr:to>
    <xdr:sp macro="" textlink="">
      <xdr:nvSpPr>
        <xdr:cNvPr id="850" name="円/楕円 849"/>
        <xdr:cNvSpPr/>
      </xdr:nvSpPr>
      <xdr:spPr>
        <a:xfrm>
          <a:off x="21272500" y="130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118144</xdr:rowOff>
    </xdr:from>
    <xdr:ext cx="534377" cy="259045"/>
    <xdr:sp macro="" textlink="">
      <xdr:nvSpPr>
        <xdr:cNvPr id="851" name="テキスト ボックス 850"/>
        <xdr:cNvSpPr txBox="1"/>
      </xdr:nvSpPr>
      <xdr:spPr>
        <a:xfrm>
          <a:off x="21056111" y="1314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53147</xdr:rowOff>
    </xdr:from>
    <xdr:to>
      <xdr:col>29</xdr:col>
      <xdr:colOff>568325</xdr:colOff>
      <xdr:row>76</xdr:row>
      <xdr:rowOff>154747</xdr:rowOff>
    </xdr:to>
    <xdr:sp macro="" textlink="">
      <xdr:nvSpPr>
        <xdr:cNvPr id="852" name="円/楕円 851"/>
        <xdr:cNvSpPr/>
      </xdr:nvSpPr>
      <xdr:spPr>
        <a:xfrm>
          <a:off x="20383500" y="130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145874</xdr:rowOff>
    </xdr:from>
    <xdr:ext cx="534377" cy="259045"/>
    <xdr:sp macro="" textlink="">
      <xdr:nvSpPr>
        <xdr:cNvPr id="853" name="テキスト ボックス 852"/>
        <xdr:cNvSpPr txBox="1"/>
      </xdr:nvSpPr>
      <xdr:spPr>
        <a:xfrm>
          <a:off x="20167111" y="1317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118573</xdr:rowOff>
    </xdr:from>
    <xdr:to>
      <xdr:col>28</xdr:col>
      <xdr:colOff>365125</xdr:colOff>
      <xdr:row>77</xdr:row>
      <xdr:rowOff>48723</xdr:rowOff>
    </xdr:to>
    <xdr:sp macro="" textlink="">
      <xdr:nvSpPr>
        <xdr:cNvPr id="854" name="円/楕円 853"/>
        <xdr:cNvSpPr/>
      </xdr:nvSpPr>
      <xdr:spPr>
        <a:xfrm>
          <a:off x="19494500" y="131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39850</xdr:rowOff>
    </xdr:from>
    <xdr:ext cx="534377" cy="259045"/>
    <xdr:sp macro="" textlink="">
      <xdr:nvSpPr>
        <xdr:cNvPr id="855" name="テキスト ボックス 854"/>
        <xdr:cNvSpPr txBox="1"/>
      </xdr:nvSpPr>
      <xdr:spPr>
        <a:xfrm>
          <a:off x="19278111" y="132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118252</xdr:rowOff>
    </xdr:from>
    <xdr:to>
      <xdr:col>27</xdr:col>
      <xdr:colOff>161925</xdr:colOff>
      <xdr:row>77</xdr:row>
      <xdr:rowOff>48402</xdr:rowOff>
    </xdr:to>
    <xdr:sp macro="" textlink="">
      <xdr:nvSpPr>
        <xdr:cNvPr id="856" name="円/楕円 855"/>
        <xdr:cNvSpPr/>
      </xdr:nvSpPr>
      <xdr:spPr>
        <a:xfrm>
          <a:off x="18605500" y="131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39529</xdr:rowOff>
    </xdr:from>
    <xdr:ext cx="534377" cy="259045"/>
    <xdr:sp macro="" textlink="">
      <xdr:nvSpPr>
        <xdr:cNvPr id="857" name="テキスト ボックス 856"/>
        <xdr:cNvSpPr txBox="1"/>
      </xdr:nvSpPr>
      <xdr:spPr>
        <a:xfrm>
          <a:off x="18389111" y="132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319,614</a:t>
          </a:r>
          <a:r>
            <a:rPr kumimoji="1" lang="ja-JP" altLang="en-US" sz="1300">
              <a:latin typeface="ＭＳ Ｐゴシック"/>
            </a:rPr>
            <a:t>円となっており、年々増加しているが、類似団体平均と比較すると住民一人当たりのコストは少ない。主な項目の分析は以下のとおりである。</a:t>
          </a:r>
          <a:endParaRPr kumimoji="1" lang="en-US" altLang="ja-JP" sz="1300">
            <a:latin typeface="ＭＳ Ｐゴシック"/>
          </a:endParaRPr>
        </a:p>
        <a:p>
          <a:r>
            <a:rPr kumimoji="1" lang="ja-JP" altLang="en-US" sz="1300">
              <a:latin typeface="ＭＳ Ｐゴシック"/>
            </a:rPr>
            <a:t>（義務的経費）</a:t>
          </a:r>
          <a:endParaRPr kumimoji="1" lang="en-US" altLang="ja-JP" sz="1300">
            <a:latin typeface="ＭＳ Ｐゴシック"/>
          </a:endParaRPr>
        </a:p>
        <a:p>
          <a:r>
            <a:rPr kumimoji="1" lang="ja-JP" altLang="en-US" sz="1300">
              <a:latin typeface="ＭＳ Ｐゴシック"/>
            </a:rPr>
            <a:t>　義務的経費である人件費、扶助費、公債費は類似団体平均と比較すると住民一人当たりコストは少なくなっている。また、近年増加傾向にある扶助費についても、類似団体平均とほぼ同様の伸びを示している。</a:t>
          </a:r>
          <a:endParaRPr kumimoji="1" lang="en-US" altLang="ja-JP" sz="1300">
            <a:latin typeface="ＭＳ Ｐゴシック"/>
          </a:endParaRPr>
        </a:p>
        <a:p>
          <a:r>
            <a:rPr kumimoji="1" lang="ja-JP" altLang="en-US" sz="1300">
              <a:latin typeface="ＭＳ Ｐゴシック"/>
            </a:rPr>
            <a:t>（補助費等）</a:t>
          </a:r>
          <a:endParaRPr kumimoji="1" lang="en-US" altLang="ja-JP" sz="1300">
            <a:latin typeface="ＭＳ Ｐゴシック"/>
          </a:endParaRPr>
        </a:p>
        <a:p>
          <a:r>
            <a:rPr kumimoji="1" lang="ja-JP" altLang="en-US" sz="1300">
              <a:latin typeface="ＭＳ Ｐゴシック"/>
            </a:rPr>
            <a:t>　住民一人当たり</a:t>
          </a:r>
          <a:r>
            <a:rPr kumimoji="1" lang="en-US" altLang="ja-JP" sz="1300">
              <a:latin typeface="ＭＳ Ｐゴシック"/>
            </a:rPr>
            <a:t>57,623</a:t>
          </a:r>
          <a:r>
            <a:rPr kumimoji="1" lang="ja-JP" altLang="en-US" sz="1300">
              <a:latin typeface="ＭＳ Ｐゴシック"/>
            </a:rPr>
            <a:t>円となっており、類似団体平均、全国平均、福岡県平均を上回っている。この要因は、下水道事業への負担金、補助金が大きいことなどが挙げられる。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福岡県岡垣町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32,153
31,990
48.64
10,611,244
10,276,563
280,434
6,232,841
7,873,473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151511</xdr:rowOff>
    </xdr:from>
    <xdr:to>
      <xdr:col>6</xdr:col>
      <xdr:colOff>511175</xdr:colOff>
      <xdr:row>35</xdr:row>
      <xdr:rowOff>160655</xdr:rowOff>
    </xdr:to>
    <xdr:cxnSp macro="">
      <xdr:nvCxnSpPr>
        <xdr:cNvPr id="61" name="直線コネクタ 60"/>
        <xdr:cNvCxnSpPr/>
      </xdr:nvCxnSpPr>
      <xdr:spPr>
        <a:xfrm flipV="1">
          <a:off x="3797300" y="615226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160655</xdr:rowOff>
    </xdr:from>
    <xdr:to>
      <xdr:col>5</xdr:col>
      <xdr:colOff>358775</xdr:colOff>
      <xdr:row>36</xdr:row>
      <xdr:rowOff>33401</xdr:rowOff>
    </xdr:to>
    <xdr:cxnSp macro="">
      <xdr:nvCxnSpPr>
        <xdr:cNvPr id="64" name="直線コネクタ 63"/>
        <xdr:cNvCxnSpPr/>
      </xdr:nvCxnSpPr>
      <xdr:spPr>
        <a:xfrm flipV="1">
          <a:off x="2908300" y="6161405"/>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33401</xdr:rowOff>
    </xdr:from>
    <xdr:to>
      <xdr:col>4</xdr:col>
      <xdr:colOff>155575</xdr:colOff>
      <xdr:row>36</xdr:row>
      <xdr:rowOff>34163</xdr:rowOff>
    </xdr:to>
    <xdr:cxnSp macro="">
      <xdr:nvCxnSpPr>
        <xdr:cNvPr id="67" name="直線コネクタ 66"/>
        <xdr:cNvCxnSpPr/>
      </xdr:nvCxnSpPr>
      <xdr:spPr>
        <a:xfrm flipV="1">
          <a:off x="2019300" y="620560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93599</xdr:rowOff>
    </xdr:from>
    <xdr:to>
      <xdr:col>2</xdr:col>
      <xdr:colOff>638175</xdr:colOff>
      <xdr:row>36</xdr:row>
      <xdr:rowOff>34163</xdr:rowOff>
    </xdr:to>
    <xdr:cxnSp macro="">
      <xdr:nvCxnSpPr>
        <xdr:cNvPr id="70" name="直線コネクタ 69"/>
        <xdr:cNvCxnSpPr/>
      </xdr:nvCxnSpPr>
      <xdr:spPr>
        <a:xfrm>
          <a:off x="1130300" y="6094349"/>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100711</xdr:rowOff>
    </xdr:from>
    <xdr:to>
      <xdr:col>6</xdr:col>
      <xdr:colOff>561975</xdr:colOff>
      <xdr:row>36</xdr:row>
      <xdr:rowOff>30861</xdr:rowOff>
    </xdr:to>
    <xdr:sp macro="" textlink="">
      <xdr:nvSpPr>
        <xdr:cNvPr id="80" name="円/楕円 79"/>
        <xdr:cNvSpPr/>
      </xdr:nvSpPr>
      <xdr:spPr>
        <a:xfrm>
          <a:off x="45847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79138</xdr:rowOff>
    </xdr:from>
    <xdr:ext cx="469744" cy="259045"/>
    <xdr:sp macro="" textlink="">
      <xdr:nvSpPr>
        <xdr:cNvPr id="81" name="議会費該当値テキスト"/>
        <xdr:cNvSpPr txBox="1"/>
      </xdr:nvSpPr>
      <xdr:spPr>
        <a:xfrm>
          <a:off x="4686300" y="607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109855</xdr:rowOff>
    </xdr:from>
    <xdr:to>
      <xdr:col>5</xdr:col>
      <xdr:colOff>409575</xdr:colOff>
      <xdr:row>36</xdr:row>
      <xdr:rowOff>40005</xdr:rowOff>
    </xdr:to>
    <xdr:sp macro="" textlink="">
      <xdr:nvSpPr>
        <xdr:cNvPr id="82" name="円/楕円 81"/>
        <xdr:cNvSpPr/>
      </xdr:nvSpPr>
      <xdr:spPr>
        <a:xfrm>
          <a:off x="3746500" y="6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31132</xdr:rowOff>
    </xdr:from>
    <xdr:ext cx="469744" cy="259045"/>
    <xdr:sp macro="" textlink="">
      <xdr:nvSpPr>
        <xdr:cNvPr id="83" name="テキスト ボックス 82"/>
        <xdr:cNvSpPr txBox="1"/>
      </xdr:nvSpPr>
      <xdr:spPr>
        <a:xfrm>
          <a:off x="3562427" y="62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154051</xdr:rowOff>
    </xdr:from>
    <xdr:to>
      <xdr:col>4</xdr:col>
      <xdr:colOff>206375</xdr:colOff>
      <xdr:row>36</xdr:row>
      <xdr:rowOff>84201</xdr:rowOff>
    </xdr:to>
    <xdr:sp macro="" textlink="">
      <xdr:nvSpPr>
        <xdr:cNvPr id="84" name="円/楕円 83"/>
        <xdr:cNvSpPr/>
      </xdr:nvSpPr>
      <xdr:spPr>
        <a:xfrm>
          <a:off x="2857500" y="61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75328</xdr:rowOff>
    </xdr:from>
    <xdr:ext cx="469744" cy="259045"/>
    <xdr:sp macro="" textlink="">
      <xdr:nvSpPr>
        <xdr:cNvPr id="85" name="テキスト ボックス 84"/>
        <xdr:cNvSpPr txBox="1"/>
      </xdr:nvSpPr>
      <xdr:spPr>
        <a:xfrm>
          <a:off x="2673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154813</xdr:rowOff>
    </xdr:from>
    <xdr:to>
      <xdr:col>3</xdr:col>
      <xdr:colOff>3175</xdr:colOff>
      <xdr:row>36</xdr:row>
      <xdr:rowOff>84963</xdr:rowOff>
    </xdr:to>
    <xdr:sp macro="" textlink="">
      <xdr:nvSpPr>
        <xdr:cNvPr id="86" name="円/楕円 85"/>
        <xdr:cNvSpPr/>
      </xdr:nvSpPr>
      <xdr:spPr>
        <a:xfrm>
          <a:off x="1968500" y="61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76090</xdr:rowOff>
    </xdr:from>
    <xdr:ext cx="469744" cy="259045"/>
    <xdr:sp macro="" textlink="">
      <xdr:nvSpPr>
        <xdr:cNvPr id="87" name="テキスト ボックス 86"/>
        <xdr:cNvSpPr txBox="1"/>
      </xdr:nvSpPr>
      <xdr:spPr>
        <a:xfrm>
          <a:off x="1784427" y="62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42799</xdr:rowOff>
    </xdr:from>
    <xdr:to>
      <xdr:col>1</xdr:col>
      <xdr:colOff>485775</xdr:colOff>
      <xdr:row>35</xdr:row>
      <xdr:rowOff>144399</xdr:rowOff>
    </xdr:to>
    <xdr:sp macro="" textlink="">
      <xdr:nvSpPr>
        <xdr:cNvPr id="88" name="円/楕円 87"/>
        <xdr:cNvSpPr/>
      </xdr:nvSpPr>
      <xdr:spPr>
        <a:xfrm>
          <a:off x="1079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135526</xdr:rowOff>
    </xdr:from>
    <xdr:ext cx="469744" cy="259045"/>
    <xdr:sp macro="" textlink="">
      <xdr:nvSpPr>
        <xdr:cNvPr id="89" name="テキスト ボックス 88"/>
        <xdr:cNvSpPr txBox="1"/>
      </xdr:nvSpPr>
      <xdr:spPr>
        <a:xfrm>
          <a:off x="895427" y="61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162789</xdr:rowOff>
    </xdr:from>
    <xdr:to>
      <xdr:col>6</xdr:col>
      <xdr:colOff>511175</xdr:colOff>
      <xdr:row>57</xdr:row>
      <xdr:rowOff>43276</xdr:rowOff>
    </xdr:to>
    <xdr:cxnSp macro="">
      <xdr:nvCxnSpPr>
        <xdr:cNvPr id="118" name="直線コネクタ 117"/>
        <xdr:cNvCxnSpPr/>
      </xdr:nvCxnSpPr>
      <xdr:spPr>
        <a:xfrm flipV="1">
          <a:off x="3797300" y="9763989"/>
          <a:ext cx="838200" cy="5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43276</xdr:rowOff>
    </xdr:from>
    <xdr:to>
      <xdr:col>5</xdr:col>
      <xdr:colOff>358775</xdr:colOff>
      <xdr:row>57</xdr:row>
      <xdr:rowOff>102133</xdr:rowOff>
    </xdr:to>
    <xdr:cxnSp macro="">
      <xdr:nvCxnSpPr>
        <xdr:cNvPr id="121" name="直線コネクタ 120"/>
        <xdr:cNvCxnSpPr/>
      </xdr:nvCxnSpPr>
      <xdr:spPr>
        <a:xfrm flipV="1">
          <a:off x="2908300" y="9815926"/>
          <a:ext cx="889000" cy="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94118</xdr:rowOff>
    </xdr:from>
    <xdr:to>
      <xdr:col>4</xdr:col>
      <xdr:colOff>155575</xdr:colOff>
      <xdr:row>57</xdr:row>
      <xdr:rowOff>102133</xdr:rowOff>
    </xdr:to>
    <xdr:cxnSp macro="">
      <xdr:nvCxnSpPr>
        <xdr:cNvPr id="124" name="直線コネクタ 123"/>
        <xdr:cNvCxnSpPr/>
      </xdr:nvCxnSpPr>
      <xdr:spPr>
        <a:xfrm>
          <a:off x="2019300" y="9866768"/>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42576</xdr:rowOff>
    </xdr:from>
    <xdr:to>
      <xdr:col>2</xdr:col>
      <xdr:colOff>638175</xdr:colOff>
      <xdr:row>57</xdr:row>
      <xdr:rowOff>94118</xdr:rowOff>
    </xdr:to>
    <xdr:cxnSp macro="">
      <xdr:nvCxnSpPr>
        <xdr:cNvPr id="127" name="直線コネクタ 126"/>
        <xdr:cNvCxnSpPr/>
      </xdr:nvCxnSpPr>
      <xdr:spPr>
        <a:xfrm>
          <a:off x="1130300" y="9815226"/>
          <a:ext cx="889000" cy="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111989</xdr:rowOff>
    </xdr:from>
    <xdr:to>
      <xdr:col>6</xdr:col>
      <xdr:colOff>561975</xdr:colOff>
      <xdr:row>57</xdr:row>
      <xdr:rowOff>42139</xdr:rowOff>
    </xdr:to>
    <xdr:sp macro="" textlink="">
      <xdr:nvSpPr>
        <xdr:cNvPr id="137" name="円/楕円 136"/>
        <xdr:cNvSpPr/>
      </xdr:nvSpPr>
      <xdr:spPr>
        <a:xfrm>
          <a:off x="4584700" y="97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90416</xdr:rowOff>
    </xdr:from>
    <xdr:ext cx="534377" cy="259045"/>
    <xdr:sp macro="" textlink="">
      <xdr:nvSpPr>
        <xdr:cNvPr id="138" name="総務費該当値テキスト"/>
        <xdr:cNvSpPr txBox="1"/>
      </xdr:nvSpPr>
      <xdr:spPr>
        <a:xfrm>
          <a:off x="4686300" y="96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163926</xdr:rowOff>
    </xdr:from>
    <xdr:to>
      <xdr:col>5</xdr:col>
      <xdr:colOff>409575</xdr:colOff>
      <xdr:row>57</xdr:row>
      <xdr:rowOff>94076</xdr:rowOff>
    </xdr:to>
    <xdr:sp macro="" textlink="">
      <xdr:nvSpPr>
        <xdr:cNvPr id="139" name="円/楕円 138"/>
        <xdr:cNvSpPr/>
      </xdr:nvSpPr>
      <xdr:spPr>
        <a:xfrm>
          <a:off x="3746500" y="97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85203</xdr:rowOff>
    </xdr:from>
    <xdr:ext cx="534377" cy="259045"/>
    <xdr:sp macro="" textlink="">
      <xdr:nvSpPr>
        <xdr:cNvPr id="140" name="テキスト ボックス 139"/>
        <xdr:cNvSpPr txBox="1"/>
      </xdr:nvSpPr>
      <xdr:spPr>
        <a:xfrm>
          <a:off x="3530111" y="98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51333</xdr:rowOff>
    </xdr:from>
    <xdr:to>
      <xdr:col>4</xdr:col>
      <xdr:colOff>206375</xdr:colOff>
      <xdr:row>57</xdr:row>
      <xdr:rowOff>152933</xdr:rowOff>
    </xdr:to>
    <xdr:sp macro="" textlink="">
      <xdr:nvSpPr>
        <xdr:cNvPr id="141" name="円/楕円 140"/>
        <xdr:cNvSpPr/>
      </xdr:nvSpPr>
      <xdr:spPr>
        <a:xfrm>
          <a:off x="2857500" y="98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144060</xdr:rowOff>
    </xdr:from>
    <xdr:ext cx="534377" cy="259045"/>
    <xdr:sp macro="" textlink="">
      <xdr:nvSpPr>
        <xdr:cNvPr id="142" name="テキスト ボックス 141"/>
        <xdr:cNvSpPr txBox="1"/>
      </xdr:nvSpPr>
      <xdr:spPr>
        <a:xfrm>
          <a:off x="2641111" y="99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43318</xdr:rowOff>
    </xdr:from>
    <xdr:to>
      <xdr:col>3</xdr:col>
      <xdr:colOff>3175</xdr:colOff>
      <xdr:row>57</xdr:row>
      <xdr:rowOff>144918</xdr:rowOff>
    </xdr:to>
    <xdr:sp macro="" textlink="">
      <xdr:nvSpPr>
        <xdr:cNvPr id="143" name="円/楕円 142"/>
        <xdr:cNvSpPr/>
      </xdr:nvSpPr>
      <xdr:spPr>
        <a:xfrm>
          <a:off x="1968500" y="9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136045</xdr:rowOff>
    </xdr:from>
    <xdr:ext cx="534377" cy="259045"/>
    <xdr:sp macro="" textlink="">
      <xdr:nvSpPr>
        <xdr:cNvPr id="144" name="テキスト ボックス 143"/>
        <xdr:cNvSpPr txBox="1"/>
      </xdr:nvSpPr>
      <xdr:spPr>
        <a:xfrm>
          <a:off x="1752111" y="990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163226</xdr:rowOff>
    </xdr:from>
    <xdr:to>
      <xdr:col>1</xdr:col>
      <xdr:colOff>485775</xdr:colOff>
      <xdr:row>57</xdr:row>
      <xdr:rowOff>93376</xdr:rowOff>
    </xdr:to>
    <xdr:sp macro="" textlink="">
      <xdr:nvSpPr>
        <xdr:cNvPr id="145" name="円/楕円 144"/>
        <xdr:cNvSpPr/>
      </xdr:nvSpPr>
      <xdr:spPr>
        <a:xfrm>
          <a:off x="1079500" y="976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84503</xdr:rowOff>
    </xdr:from>
    <xdr:ext cx="534377" cy="259045"/>
    <xdr:sp macro="" textlink="">
      <xdr:nvSpPr>
        <xdr:cNvPr id="146" name="テキスト ボックス 145"/>
        <xdr:cNvSpPr txBox="1"/>
      </xdr:nvSpPr>
      <xdr:spPr>
        <a:xfrm>
          <a:off x="863111" y="98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90638</xdr:rowOff>
    </xdr:from>
    <xdr:to>
      <xdr:col>6</xdr:col>
      <xdr:colOff>511175</xdr:colOff>
      <xdr:row>78</xdr:row>
      <xdr:rowOff>24715</xdr:rowOff>
    </xdr:to>
    <xdr:cxnSp macro="">
      <xdr:nvCxnSpPr>
        <xdr:cNvPr id="178" name="直線コネクタ 177"/>
        <xdr:cNvCxnSpPr/>
      </xdr:nvCxnSpPr>
      <xdr:spPr>
        <a:xfrm flipV="1">
          <a:off x="3797300" y="13292288"/>
          <a:ext cx="838200" cy="10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11336</xdr:rowOff>
    </xdr:from>
    <xdr:to>
      <xdr:col>5</xdr:col>
      <xdr:colOff>358775</xdr:colOff>
      <xdr:row>78</xdr:row>
      <xdr:rowOff>24715</xdr:rowOff>
    </xdr:to>
    <xdr:cxnSp macro="">
      <xdr:nvCxnSpPr>
        <xdr:cNvPr id="181" name="直線コネクタ 180"/>
        <xdr:cNvCxnSpPr/>
      </xdr:nvCxnSpPr>
      <xdr:spPr>
        <a:xfrm>
          <a:off x="2908300" y="13384436"/>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11336</xdr:rowOff>
    </xdr:from>
    <xdr:to>
      <xdr:col>4</xdr:col>
      <xdr:colOff>155575</xdr:colOff>
      <xdr:row>79</xdr:row>
      <xdr:rowOff>11585</xdr:rowOff>
    </xdr:to>
    <xdr:cxnSp macro="">
      <xdr:nvCxnSpPr>
        <xdr:cNvPr id="184" name="直線コネクタ 183"/>
        <xdr:cNvCxnSpPr/>
      </xdr:nvCxnSpPr>
      <xdr:spPr>
        <a:xfrm flipV="1">
          <a:off x="2019300" y="13384436"/>
          <a:ext cx="889000" cy="17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11585</xdr:rowOff>
    </xdr:from>
    <xdr:to>
      <xdr:col>2</xdr:col>
      <xdr:colOff>638175</xdr:colOff>
      <xdr:row>79</xdr:row>
      <xdr:rowOff>18140</xdr:rowOff>
    </xdr:to>
    <xdr:cxnSp macro="">
      <xdr:nvCxnSpPr>
        <xdr:cNvPr id="187" name="直線コネクタ 186"/>
        <xdr:cNvCxnSpPr/>
      </xdr:nvCxnSpPr>
      <xdr:spPr>
        <a:xfrm flipV="1">
          <a:off x="1130300" y="13556135"/>
          <a:ext cx="8890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39838</xdr:rowOff>
    </xdr:from>
    <xdr:to>
      <xdr:col>6</xdr:col>
      <xdr:colOff>561975</xdr:colOff>
      <xdr:row>77</xdr:row>
      <xdr:rowOff>141438</xdr:rowOff>
    </xdr:to>
    <xdr:sp macro="" textlink="">
      <xdr:nvSpPr>
        <xdr:cNvPr id="197" name="円/楕円 196"/>
        <xdr:cNvSpPr/>
      </xdr:nvSpPr>
      <xdr:spPr>
        <a:xfrm>
          <a:off x="4584700" y="132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62715</xdr:rowOff>
    </xdr:from>
    <xdr:ext cx="599010" cy="259045"/>
    <xdr:sp macro="" textlink="">
      <xdr:nvSpPr>
        <xdr:cNvPr id="198" name="民生費該当値テキスト"/>
        <xdr:cNvSpPr txBox="1"/>
      </xdr:nvSpPr>
      <xdr:spPr>
        <a:xfrm>
          <a:off x="4686300" y="130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145365</xdr:rowOff>
    </xdr:from>
    <xdr:to>
      <xdr:col>5</xdr:col>
      <xdr:colOff>409575</xdr:colOff>
      <xdr:row>78</xdr:row>
      <xdr:rowOff>75515</xdr:rowOff>
    </xdr:to>
    <xdr:sp macro="" textlink="">
      <xdr:nvSpPr>
        <xdr:cNvPr id="199" name="円/楕円 198"/>
        <xdr:cNvSpPr/>
      </xdr:nvSpPr>
      <xdr:spPr>
        <a:xfrm>
          <a:off x="37465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66642</xdr:rowOff>
    </xdr:from>
    <xdr:ext cx="599010" cy="259045"/>
    <xdr:sp macro="" textlink="">
      <xdr:nvSpPr>
        <xdr:cNvPr id="200" name="テキスト ボックス 199"/>
        <xdr:cNvSpPr txBox="1"/>
      </xdr:nvSpPr>
      <xdr:spPr>
        <a:xfrm>
          <a:off x="3497794" y="1343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131986</xdr:rowOff>
    </xdr:from>
    <xdr:to>
      <xdr:col>4</xdr:col>
      <xdr:colOff>206375</xdr:colOff>
      <xdr:row>78</xdr:row>
      <xdr:rowOff>62136</xdr:rowOff>
    </xdr:to>
    <xdr:sp macro="" textlink="">
      <xdr:nvSpPr>
        <xdr:cNvPr id="201" name="円/楕円 200"/>
        <xdr:cNvSpPr/>
      </xdr:nvSpPr>
      <xdr:spPr>
        <a:xfrm>
          <a:off x="2857500" y="133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78663</xdr:rowOff>
    </xdr:from>
    <xdr:ext cx="599010" cy="259045"/>
    <xdr:sp macro="" textlink="">
      <xdr:nvSpPr>
        <xdr:cNvPr id="202" name="テキスト ボックス 201"/>
        <xdr:cNvSpPr txBox="1"/>
      </xdr:nvSpPr>
      <xdr:spPr>
        <a:xfrm>
          <a:off x="2608794" y="1310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132235</xdr:rowOff>
    </xdr:from>
    <xdr:to>
      <xdr:col>3</xdr:col>
      <xdr:colOff>3175</xdr:colOff>
      <xdr:row>79</xdr:row>
      <xdr:rowOff>62385</xdr:rowOff>
    </xdr:to>
    <xdr:sp macro="" textlink="">
      <xdr:nvSpPr>
        <xdr:cNvPr id="203" name="円/楕円 202"/>
        <xdr:cNvSpPr/>
      </xdr:nvSpPr>
      <xdr:spPr>
        <a:xfrm>
          <a:off x="1968500" y="1350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53512</xdr:rowOff>
    </xdr:from>
    <xdr:ext cx="534377" cy="259045"/>
    <xdr:sp macro="" textlink="">
      <xdr:nvSpPr>
        <xdr:cNvPr id="204" name="テキスト ボックス 203"/>
        <xdr:cNvSpPr txBox="1"/>
      </xdr:nvSpPr>
      <xdr:spPr>
        <a:xfrm>
          <a:off x="1752111" y="1359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138790</xdr:rowOff>
    </xdr:from>
    <xdr:to>
      <xdr:col>1</xdr:col>
      <xdr:colOff>485775</xdr:colOff>
      <xdr:row>79</xdr:row>
      <xdr:rowOff>68940</xdr:rowOff>
    </xdr:to>
    <xdr:sp macro="" textlink="">
      <xdr:nvSpPr>
        <xdr:cNvPr id="205" name="円/楕円 204"/>
        <xdr:cNvSpPr/>
      </xdr:nvSpPr>
      <xdr:spPr>
        <a:xfrm>
          <a:off x="1079500" y="135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60067</xdr:rowOff>
    </xdr:from>
    <xdr:ext cx="534377" cy="259045"/>
    <xdr:sp macro="" textlink="">
      <xdr:nvSpPr>
        <xdr:cNvPr id="206" name="テキスト ボックス 205"/>
        <xdr:cNvSpPr txBox="1"/>
      </xdr:nvSpPr>
      <xdr:spPr>
        <a:xfrm>
          <a:off x="863111" y="136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136286</xdr:rowOff>
    </xdr:from>
    <xdr:to>
      <xdr:col>6</xdr:col>
      <xdr:colOff>511175</xdr:colOff>
      <xdr:row>98</xdr:row>
      <xdr:rowOff>136289</xdr:rowOff>
    </xdr:to>
    <xdr:cxnSp macro="">
      <xdr:nvCxnSpPr>
        <xdr:cNvPr id="235" name="直線コネクタ 234"/>
        <xdr:cNvCxnSpPr/>
      </xdr:nvCxnSpPr>
      <xdr:spPr>
        <a:xfrm>
          <a:off x="3797300" y="16938386"/>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132259</xdr:rowOff>
    </xdr:from>
    <xdr:to>
      <xdr:col>5</xdr:col>
      <xdr:colOff>358775</xdr:colOff>
      <xdr:row>98</xdr:row>
      <xdr:rowOff>136286</xdr:rowOff>
    </xdr:to>
    <xdr:cxnSp macro="">
      <xdr:nvCxnSpPr>
        <xdr:cNvPr id="238" name="直線コネクタ 237"/>
        <xdr:cNvCxnSpPr/>
      </xdr:nvCxnSpPr>
      <xdr:spPr>
        <a:xfrm>
          <a:off x="2908300" y="16934359"/>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132259</xdr:rowOff>
    </xdr:from>
    <xdr:to>
      <xdr:col>4</xdr:col>
      <xdr:colOff>155575</xdr:colOff>
      <xdr:row>98</xdr:row>
      <xdr:rowOff>133432</xdr:rowOff>
    </xdr:to>
    <xdr:cxnSp macro="">
      <xdr:nvCxnSpPr>
        <xdr:cNvPr id="241" name="直線コネクタ 240"/>
        <xdr:cNvCxnSpPr/>
      </xdr:nvCxnSpPr>
      <xdr:spPr>
        <a:xfrm flipV="1">
          <a:off x="2019300" y="16934359"/>
          <a:ext cx="8890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132979</xdr:rowOff>
    </xdr:from>
    <xdr:to>
      <xdr:col>2</xdr:col>
      <xdr:colOff>638175</xdr:colOff>
      <xdr:row>98</xdr:row>
      <xdr:rowOff>133432</xdr:rowOff>
    </xdr:to>
    <xdr:cxnSp macro="">
      <xdr:nvCxnSpPr>
        <xdr:cNvPr id="244" name="直線コネクタ 243"/>
        <xdr:cNvCxnSpPr/>
      </xdr:nvCxnSpPr>
      <xdr:spPr>
        <a:xfrm>
          <a:off x="1130300" y="16935079"/>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85489</xdr:rowOff>
    </xdr:from>
    <xdr:to>
      <xdr:col>6</xdr:col>
      <xdr:colOff>561975</xdr:colOff>
      <xdr:row>99</xdr:row>
      <xdr:rowOff>15639</xdr:rowOff>
    </xdr:to>
    <xdr:sp macro="" textlink="">
      <xdr:nvSpPr>
        <xdr:cNvPr id="254" name="円/楕円 253"/>
        <xdr:cNvSpPr/>
      </xdr:nvSpPr>
      <xdr:spPr>
        <a:xfrm>
          <a:off x="4584700" y="168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85486</xdr:rowOff>
    </xdr:from>
    <xdr:to>
      <xdr:col>5</xdr:col>
      <xdr:colOff>409575</xdr:colOff>
      <xdr:row>99</xdr:row>
      <xdr:rowOff>15636</xdr:rowOff>
    </xdr:to>
    <xdr:sp macro="" textlink="">
      <xdr:nvSpPr>
        <xdr:cNvPr id="256" name="円/楕円 255"/>
        <xdr:cNvSpPr/>
      </xdr:nvSpPr>
      <xdr:spPr>
        <a:xfrm>
          <a:off x="3746500" y="168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6763</xdr:rowOff>
    </xdr:from>
    <xdr:ext cx="534377" cy="259045"/>
    <xdr:sp macro="" textlink="">
      <xdr:nvSpPr>
        <xdr:cNvPr id="257" name="テキスト ボックス 256"/>
        <xdr:cNvSpPr txBox="1"/>
      </xdr:nvSpPr>
      <xdr:spPr>
        <a:xfrm>
          <a:off x="3530111" y="1698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81459</xdr:rowOff>
    </xdr:from>
    <xdr:to>
      <xdr:col>4</xdr:col>
      <xdr:colOff>206375</xdr:colOff>
      <xdr:row>99</xdr:row>
      <xdr:rowOff>11609</xdr:rowOff>
    </xdr:to>
    <xdr:sp macro="" textlink="">
      <xdr:nvSpPr>
        <xdr:cNvPr id="258" name="円/楕円 257"/>
        <xdr:cNvSpPr/>
      </xdr:nvSpPr>
      <xdr:spPr>
        <a:xfrm>
          <a:off x="2857500" y="168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2736</xdr:rowOff>
    </xdr:from>
    <xdr:ext cx="534377" cy="259045"/>
    <xdr:sp macro="" textlink="">
      <xdr:nvSpPr>
        <xdr:cNvPr id="259" name="テキスト ボックス 258"/>
        <xdr:cNvSpPr txBox="1"/>
      </xdr:nvSpPr>
      <xdr:spPr>
        <a:xfrm>
          <a:off x="2641111" y="169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82632</xdr:rowOff>
    </xdr:from>
    <xdr:to>
      <xdr:col>3</xdr:col>
      <xdr:colOff>3175</xdr:colOff>
      <xdr:row>99</xdr:row>
      <xdr:rowOff>12782</xdr:rowOff>
    </xdr:to>
    <xdr:sp macro="" textlink="">
      <xdr:nvSpPr>
        <xdr:cNvPr id="260" name="円/楕円 259"/>
        <xdr:cNvSpPr/>
      </xdr:nvSpPr>
      <xdr:spPr>
        <a:xfrm>
          <a:off x="1968500" y="168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3909</xdr:rowOff>
    </xdr:from>
    <xdr:ext cx="534377" cy="259045"/>
    <xdr:sp macro="" textlink="">
      <xdr:nvSpPr>
        <xdr:cNvPr id="261" name="テキスト ボックス 260"/>
        <xdr:cNvSpPr txBox="1"/>
      </xdr:nvSpPr>
      <xdr:spPr>
        <a:xfrm>
          <a:off x="1752111" y="169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82179</xdr:rowOff>
    </xdr:from>
    <xdr:to>
      <xdr:col>1</xdr:col>
      <xdr:colOff>485775</xdr:colOff>
      <xdr:row>99</xdr:row>
      <xdr:rowOff>12329</xdr:rowOff>
    </xdr:to>
    <xdr:sp macro="" textlink="">
      <xdr:nvSpPr>
        <xdr:cNvPr id="262" name="円/楕円 261"/>
        <xdr:cNvSpPr/>
      </xdr:nvSpPr>
      <xdr:spPr>
        <a:xfrm>
          <a:off x="1079500" y="168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3456</xdr:rowOff>
    </xdr:from>
    <xdr:ext cx="534377" cy="259045"/>
    <xdr:sp macro="" textlink="">
      <xdr:nvSpPr>
        <xdr:cNvPr id="263" name="テキスト ボックス 262"/>
        <xdr:cNvSpPr txBox="1"/>
      </xdr:nvSpPr>
      <xdr:spPr>
        <a:xfrm>
          <a:off x="863111" y="1697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121031</xdr:rowOff>
    </xdr:from>
    <xdr:to>
      <xdr:col>15</xdr:col>
      <xdr:colOff>180975</xdr:colOff>
      <xdr:row>38</xdr:row>
      <xdr:rowOff>40259</xdr:rowOff>
    </xdr:to>
    <xdr:cxnSp macro="">
      <xdr:nvCxnSpPr>
        <xdr:cNvPr id="292" name="直線コネクタ 291"/>
        <xdr:cNvCxnSpPr/>
      </xdr:nvCxnSpPr>
      <xdr:spPr>
        <a:xfrm>
          <a:off x="9639300" y="6464681"/>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157607</xdr:rowOff>
    </xdr:from>
    <xdr:to>
      <xdr:col>14</xdr:col>
      <xdr:colOff>28575</xdr:colOff>
      <xdr:row>37</xdr:row>
      <xdr:rowOff>121031</xdr:rowOff>
    </xdr:to>
    <xdr:cxnSp macro="">
      <xdr:nvCxnSpPr>
        <xdr:cNvPr id="295" name="直線コネクタ 294"/>
        <xdr:cNvCxnSpPr/>
      </xdr:nvCxnSpPr>
      <xdr:spPr>
        <a:xfrm>
          <a:off x="8750300" y="6329807"/>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157607</xdr:rowOff>
    </xdr:from>
    <xdr:to>
      <xdr:col>12</xdr:col>
      <xdr:colOff>511175</xdr:colOff>
      <xdr:row>37</xdr:row>
      <xdr:rowOff>67310</xdr:rowOff>
    </xdr:to>
    <xdr:cxnSp macro="">
      <xdr:nvCxnSpPr>
        <xdr:cNvPr id="298" name="直線コネクタ 297"/>
        <xdr:cNvCxnSpPr/>
      </xdr:nvCxnSpPr>
      <xdr:spPr>
        <a:xfrm flipV="1">
          <a:off x="7861300" y="6329807"/>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45212</xdr:rowOff>
    </xdr:from>
    <xdr:to>
      <xdr:col>11</xdr:col>
      <xdr:colOff>307975</xdr:colOff>
      <xdr:row>37</xdr:row>
      <xdr:rowOff>67310</xdr:rowOff>
    </xdr:to>
    <xdr:cxnSp macro="">
      <xdr:nvCxnSpPr>
        <xdr:cNvPr id="301" name="直線コネクタ 300"/>
        <xdr:cNvCxnSpPr/>
      </xdr:nvCxnSpPr>
      <xdr:spPr>
        <a:xfrm>
          <a:off x="6972300" y="6217412"/>
          <a:ext cx="889000" cy="1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160909</xdr:rowOff>
    </xdr:from>
    <xdr:to>
      <xdr:col>15</xdr:col>
      <xdr:colOff>231775</xdr:colOff>
      <xdr:row>38</xdr:row>
      <xdr:rowOff>91059</xdr:rowOff>
    </xdr:to>
    <xdr:sp macro="" textlink="">
      <xdr:nvSpPr>
        <xdr:cNvPr id="311" name="円/楕円 310"/>
        <xdr:cNvSpPr/>
      </xdr:nvSpPr>
      <xdr:spPr>
        <a:xfrm>
          <a:off x="104267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139336</xdr:rowOff>
    </xdr:from>
    <xdr:ext cx="378565" cy="259045"/>
    <xdr:sp macro="" textlink="">
      <xdr:nvSpPr>
        <xdr:cNvPr id="312" name="労働費該当値テキスト"/>
        <xdr:cNvSpPr txBox="1"/>
      </xdr:nvSpPr>
      <xdr:spPr>
        <a:xfrm>
          <a:off x="10528300" y="648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70231</xdr:rowOff>
    </xdr:from>
    <xdr:to>
      <xdr:col>14</xdr:col>
      <xdr:colOff>79375</xdr:colOff>
      <xdr:row>38</xdr:row>
      <xdr:rowOff>381</xdr:rowOff>
    </xdr:to>
    <xdr:sp macro="" textlink="">
      <xdr:nvSpPr>
        <xdr:cNvPr id="313" name="円/楕円 312"/>
        <xdr:cNvSpPr/>
      </xdr:nvSpPr>
      <xdr:spPr>
        <a:xfrm>
          <a:off x="9588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16908</xdr:rowOff>
    </xdr:from>
    <xdr:ext cx="378565" cy="259045"/>
    <xdr:sp macro="" textlink="">
      <xdr:nvSpPr>
        <xdr:cNvPr id="314" name="テキスト ボックス 313"/>
        <xdr:cNvSpPr txBox="1"/>
      </xdr:nvSpPr>
      <xdr:spPr>
        <a:xfrm>
          <a:off x="9450017" y="6189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106807</xdr:rowOff>
    </xdr:from>
    <xdr:to>
      <xdr:col>12</xdr:col>
      <xdr:colOff>561975</xdr:colOff>
      <xdr:row>37</xdr:row>
      <xdr:rowOff>36957</xdr:rowOff>
    </xdr:to>
    <xdr:sp macro="" textlink="">
      <xdr:nvSpPr>
        <xdr:cNvPr id="315" name="円/楕円 314"/>
        <xdr:cNvSpPr/>
      </xdr:nvSpPr>
      <xdr:spPr>
        <a:xfrm>
          <a:off x="8699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53484</xdr:rowOff>
    </xdr:from>
    <xdr:ext cx="469744" cy="259045"/>
    <xdr:sp macro="" textlink="">
      <xdr:nvSpPr>
        <xdr:cNvPr id="316" name="テキスト ボックス 315"/>
        <xdr:cNvSpPr txBox="1"/>
      </xdr:nvSpPr>
      <xdr:spPr>
        <a:xfrm>
          <a:off x="8515427" y="60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16510</xdr:rowOff>
    </xdr:from>
    <xdr:to>
      <xdr:col>11</xdr:col>
      <xdr:colOff>358775</xdr:colOff>
      <xdr:row>37</xdr:row>
      <xdr:rowOff>118110</xdr:rowOff>
    </xdr:to>
    <xdr:sp macro="" textlink="">
      <xdr:nvSpPr>
        <xdr:cNvPr id="317" name="円/楕円 316"/>
        <xdr:cNvSpPr/>
      </xdr:nvSpPr>
      <xdr:spPr>
        <a:xfrm>
          <a:off x="7810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109237</xdr:rowOff>
    </xdr:from>
    <xdr:ext cx="378565" cy="259045"/>
    <xdr:sp macro="" textlink="">
      <xdr:nvSpPr>
        <xdr:cNvPr id="318" name="テキスト ボックス 317"/>
        <xdr:cNvSpPr txBox="1"/>
      </xdr:nvSpPr>
      <xdr:spPr>
        <a:xfrm>
          <a:off x="7672017" y="64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165862</xdr:rowOff>
    </xdr:from>
    <xdr:to>
      <xdr:col>10</xdr:col>
      <xdr:colOff>155575</xdr:colOff>
      <xdr:row>36</xdr:row>
      <xdr:rowOff>96012</xdr:rowOff>
    </xdr:to>
    <xdr:sp macro="" textlink="">
      <xdr:nvSpPr>
        <xdr:cNvPr id="319" name="円/楕円 318"/>
        <xdr:cNvSpPr/>
      </xdr:nvSpPr>
      <xdr:spPr>
        <a:xfrm>
          <a:off x="6921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87139</xdr:rowOff>
    </xdr:from>
    <xdr:ext cx="469744" cy="259045"/>
    <xdr:sp macro="" textlink="">
      <xdr:nvSpPr>
        <xdr:cNvPr id="320" name="テキスト ボックス 319"/>
        <xdr:cNvSpPr txBox="1"/>
      </xdr:nvSpPr>
      <xdr:spPr>
        <a:xfrm>
          <a:off x="673742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15304</xdr:rowOff>
    </xdr:from>
    <xdr:to>
      <xdr:col>15</xdr:col>
      <xdr:colOff>180975</xdr:colOff>
      <xdr:row>58</xdr:row>
      <xdr:rowOff>67539</xdr:rowOff>
    </xdr:to>
    <xdr:cxnSp macro="">
      <xdr:nvCxnSpPr>
        <xdr:cNvPr id="349" name="直線コネクタ 348"/>
        <xdr:cNvCxnSpPr/>
      </xdr:nvCxnSpPr>
      <xdr:spPr>
        <a:xfrm>
          <a:off x="9639300" y="9959404"/>
          <a:ext cx="8382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15304</xdr:rowOff>
    </xdr:from>
    <xdr:to>
      <xdr:col>14</xdr:col>
      <xdr:colOff>28575</xdr:colOff>
      <xdr:row>58</xdr:row>
      <xdr:rowOff>64262</xdr:rowOff>
    </xdr:to>
    <xdr:cxnSp macro="">
      <xdr:nvCxnSpPr>
        <xdr:cNvPr id="352" name="直線コネクタ 351"/>
        <xdr:cNvCxnSpPr/>
      </xdr:nvCxnSpPr>
      <xdr:spPr>
        <a:xfrm flipV="1">
          <a:off x="8750300" y="9959404"/>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52165</xdr:rowOff>
    </xdr:from>
    <xdr:to>
      <xdr:col>12</xdr:col>
      <xdr:colOff>511175</xdr:colOff>
      <xdr:row>58</xdr:row>
      <xdr:rowOff>64262</xdr:rowOff>
    </xdr:to>
    <xdr:cxnSp macro="">
      <xdr:nvCxnSpPr>
        <xdr:cNvPr id="355" name="直線コネクタ 354"/>
        <xdr:cNvCxnSpPr/>
      </xdr:nvCxnSpPr>
      <xdr:spPr>
        <a:xfrm>
          <a:off x="7861300" y="9996265"/>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52165</xdr:rowOff>
    </xdr:from>
    <xdr:to>
      <xdr:col>11</xdr:col>
      <xdr:colOff>307975</xdr:colOff>
      <xdr:row>58</xdr:row>
      <xdr:rowOff>86493</xdr:rowOff>
    </xdr:to>
    <xdr:cxnSp macro="">
      <xdr:nvCxnSpPr>
        <xdr:cNvPr id="358" name="直線コネクタ 357"/>
        <xdr:cNvCxnSpPr/>
      </xdr:nvCxnSpPr>
      <xdr:spPr>
        <a:xfrm flipV="1">
          <a:off x="6972300" y="9996265"/>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16739</xdr:rowOff>
    </xdr:from>
    <xdr:to>
      <xdr:col>15</xdr:col>
      <xdr:colOff>231775</xdr:colOff>
      <xdr:row>58</xdr:row>
      <xdr:rowOff>118339</xdr:rowOff>
    </xdr:to>
    <xdr:sp macro="" textlink="">
      <xdr:nvSpPr>
        <xdr:cNvPr id="368" name="円/楕円 367"/>
        <xdr:cNvSpPr/>
      </xdr:nvSpPr>
      <xdr:spPr>
        <a:xfrm>
          <a:off x="10426700" y="99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166616</xdr:rowOff>
    </xdr:from>
    <xdr:ext cx="469744" cy="259045"/>
    <xdr:sp macro="" textlink="">
      <xdr:nvSpPr>
        <xdr:cNvPr id="369" name="農林水産業費該当値テキスト"/>
        <xdr:cNvSpPr txBox="1"/>
      </xdr:nvSpPr>
      <xdr:spPr>
        <a:xfrm>
          <a:off x="10528300"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135954</xdr:rowOff>
    </xdr:from>
    <xdr:to>
      <xdr:col>14</xdr:col>
      <xdr:colOff>79375</xdr:colOff>
      <xdr:row>58</xdr:row>
      <xdr:rowOff>66104</xdr:rowOff>
    </xdr:to>
    <xdr:sp macro="" textlink="">
      <xdr:nvSpPr>
        <xdr:cNvPr id="370" name="円/楕円 369"/>
        <xdr:cNvSpPr/>
      </xdr:nvSpPr>
      <xdr:spPr>
        <a:xfrm>
          <a:off x="9588500" y="99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82631</xdr:rowOff>
    </xdr:from>
    <xdr:ext cx="534377" cy="259045"/>
    <xdr:sp macro="" textlink="">
      <xdr:nvSpPr>
        <xdr:cNvPr id="371" name="テキスト ボックス 370"/>
        <xdr:cNvSpPr txBox="1"/>
      </xdr:nvSpPr>
      <xdr:spPr>
        <a:xfrm>
          <a:off x="9372111" y="968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13462</xdr:rowOff>
    </xdr:from>
    <xdr:to>
      <xdr:col>12</xdr:col>
      <xdr:colOff>561975</xdr:colOff>
      <xdr:row>58</xdr:row>
      <xdr:rowOff>115062</xdr:rowOff>
    </xdr:to>
    <xdr:sp macro="" textlink="">
      <xdr:nvSpPr>
        <xdr:cNvPr id="372" name="円/楕円 371"/>
        <xdr:cNvSpPr/>
      </xdr:nvSpPr>
      <xdr:spPr>
        <a:xfrm>
          <a:off x="86995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106189</xdr:rowOff>
    </xdr:from>
    <xdr:ext cx="469744" cy="259045"/>
    <xdr:sp macro="" textlink="">
      <xdr:nvSpPr>
        <xdr:cNvPr id="373" name="テキスト ボックス 372"/>
        <xdr:cNvSpPr txBox="1"/>
      </xdr:nvSpPr>
      <xdr:spPr>
        <a:xfrm>
          <a:off x="8515427" y="100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1365</xdr:rowOff>
    </xdr:from>
    <xdr:to>
      <xdr:col>11</xdr:col>
      <xdr:colOff>358775</xdr:colOff>
      <xdr:row>58</xdr:row>
      <xdr:rowOff>102965</xdr:rowOff>
    </xdr:to>
    <xdr:sp macro="" textlink="">
      <xdr:nvSpPr>
        <xdr:cNvPr id="374" name="円/楕円 373"/>
        <xdr:cNvSpPr/>
      </xdr:nvSpPr>
      <xdr:spPr>
        <a:xfrm>
          <a:off x="7810500" y="99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94092</xdr:rowOff>
    </xdr:from>
    <xdr:ext cx="469744" cy="259045"/>
    <xdr:sp macro="" textlink="">
      <xdr:nvSpPr>
        <xdr:cNvPr id="375" name="テキスト ボックス 374"/>
        <xdr:cNvSpPr txBox="1"/>
      </xdr:nvSpPr>
      <xdr:spPr>
        <a:xfrm>
          <a:off x="7626427" y="100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35693</xdr:rowOff>
    </xdr:from>
    <xdr:to>
      <xdr:col>10</xdr:col>
      <xdr:colOff>155575</xdr:colOff>
      <xdr:row>58</xdr:row>
      <xdr:rowOff>137293</xdr:rowOff>
    </xdr:to>
    <xdr:sp macro="" textlink="">
      <xdr:nvSpPr>
        <xdr:cNvPr id="376" name="円/楕円 375"/>
        <xdr:cNvSpPr/>
      </xdr:nvSpPr>
      <xdr:spPr>
        <a:xfrm>
          <a:off x="6921500" y="99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128420</xdr:rowOff>
    </xdr:from>
    <xdr:ext cx="469744" cy="259045"/>
    <xdr:sp macro="" textlink="">
      <xdr:nvSpPr>
        <xdr:cNvPr id="377" name="テキスト ボックス 376"/>
        <xdr:cNvSpPr txBox="1"/>
      </xdr:nvSpPr>
      <xdr:spPr>
        <a:xfrm>
          <a:off x="6737427" y="1007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154178</xdr:rowOff>
    </xdr:from>
    <xdr:to>
      <xdr:col>15</xdr:col>
      <xdr:colOff>180975</xdr:colOff>
      <xdr:row>78</xdr:row>
      <xdr:rowOff>17780</xdr:rowOff>
    </xdr:to>
    <xdr:cxnSp macro="">
      <xdr:nvCxnSpPr>
        <xdr:cNvPr id="406" name="直線コネクタ 405"/>
        <xdr:cNvCxnSpPr/>
      </xdr:nvCxnSpPr>
      <xdr:spPr>
        <a:xfrm>
          <a:off x="9639300" y="13355828"/>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117754</xdr:rowOff>
    </xdr:from>
    <xdr:to>
      <xdr:col>14</xdr:col>
      <xdr:colOff>28575</xdr:colOff>
      <xdr:row>77</xdr:row>
      <xdr:rowOff>154178</xdr:rowOff>
    </xdr:to>
    <xdr:cxnSp macro="">
      <xdr:nvCxnSpPr>
        <xdr:cNvPr id="409" name="直線コネクタ 408"/>
        <xdr:cNvCxnSpPr/>
      </xdr:nvCxnSpPr>
      <xdr:spPr>
        <a:xfrm>
          <a:off x="8750300" y="13319404"/>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117754</xdr:rowOff>
    </xdr:from>
    <xdr:to>
      <xdr:col>12</xdr:col>
      <xdr:colOff>511175</xdr:colOff>
      <xdr:row>78</xdr:row>
      <xdr:rowOff>27229</xdr:rowOff>
    </xdr:to>
    <xdr:cxnSp macro="">
      <xdr:nvCxnSpPr>
        <xdr:cNvPr id="412" name="直線コネクタ 411"/>
        <xdr:cNvCxnSpPr/>
      </xdr:nvCxnSpPr>
      <xdr:spPr>
        <a:xfrm flipV="1">
          <a:off x="7861300" y="13319404"/>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27229</xdr:rowOff>
    </xdr:from>
    <xdr:to>
      <xdr:col>11</xdr:col>
      <xdr:colOff>307975</xdr:colOff>
      <xdr:row>78</xdr:row>
      <xdr:rowOff>60452</xdr:rowOff>
    </xdr:to>
    <xdr:cxnSp macro="">
      <xdr:nvCxnSpPr>
        <xdr:cNvPr id="415" name="直線コネクタ 414"/>
        <xdr:cNvCxnSpPr/>
      </xdr:nvCxnSpPr>
      <xdr:spPr>
        <a:xfrm flipV="1">
          <a:off x="6972300" y="13400329"/>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138430</xdr:rowOff>
    </xdr:from>
    <xdr:to>
      <xdr:col>15</xdr:col>
      <xdr:colOff>231775</xdr:colOff>
      <xdr:row>78</xdr:row>
      <xdr:rowOff>68580</xdr:rowOff>
    </xdr:to>
    <xdr:sp macro="" textlink="">
      <xdr:nvSpPr>
        <xdr:cNvPr id="425" name="円/楕円 424"/>
        <xdr:cNvSpPr/>
      </xdr:nvSpPr>
      <xdr:spPr>
        <a:xfrm>
          <a:off x="104267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116857</xdr:rowOff>
    </xdr:from>
    <xdr:ext cx="469744" cy="259045"/>
    <xdr:sp macro="" textlink="">
      <xdr:nvSpPr>
        <xdr:cNvPr id="426" name="商工費該当値テキスト"/>
        <xdr:cNvSpPr txBox="1"/>
      </xdr:nvSpPr>
      <xdr:spPr>
        <a:xfrm>
          <a:off x="10528300"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103378</xdr:rowOff>
    </xdr:from>
    <xdr:to>
      <xdr:col>14</xdr:col>
      <xdr:colOff>79375</xdr:colOff>
      <xdr:row>78</xdr:row>
      <xdr:rowOff>33528</xdr:rowOff>
    </xdr:to>
    <xdr:sp macro="" textlink="">
      <xdr:nvSpPr>
        <xdr:cNvPr id="427" name="円/楕円 426"/>
        <xdr:cNvSpPr/>
      </xdr:nvSpPr>
      <xdr:spPr>
        <a:xfrm>
          <a:off x="9588500" y="133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24655</xdr:rowOff>
    </xdr:from>
    <xdr:ext cx="469744" cy="259045"/>
    <xdr:sp macro="" textlink="">
      <xdr:nvSpPr>
        <xdr:cNvPr id="428" name="テキスト ボックス 427"/>
        <xdr:cNvSpPr txBox="1"/>
      </xdr:nvSpPr>
      <xdr:spPr>
        <a:xfrm>
          <a:off x="9404427" y="133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66954</xdr:rowOff>
    </xdr:from>
    <xdr:to>
      <xdr:col>12</xdr:col>
      <xdr:colOff>561975</xdr:colOff>
      <xdr:row>77</xdr:row>
      <xdr:rowOff>168554</xdr:rowOff>
    </xdr:to>
    <xdr:sp macro="" textlink="">
      <xdr:nvSpPr>
        <xdr:cNvPr id="429" name="円/楕円 428"/>
        <xdr:cNvSpPr/>
      </xdr:nvSpPr>
      <xdr:spPr>
        <a:xfrm>
          <a:off x="8699500" y="132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13631</xdr:rowOff>
    </xdr:from>
    <xdr:ext cx="469744" cy="259045"/>
    <xdr:sp macro="" textlink="">
      <xdr:nvSpPr>
        <xdr:cNvPr id="430" name="テキスト ボックス 429"/>
        <xdr:cNvSpPr txBox="1"/>
      </xdr:nvSpPr>
      <xdr:spPr>
        <a:xfrm>
          <a:off x="8515427" y="130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147879</xdr:rowOff>
    </xdr:from>
    <xdr:to>
      <xdr:col>11</xdr:col>
      <xdr:colOff>358775</xdr:colOff>
      <xdr:row>78</xdr:row>
      <xdr:rowOff>78029</xdr:rowOff>
    </xdr:to>
    <xdr:sp macro="" textlink="">
      <xdr:nvSpPr>
        <xdr:cNvPr id="431" name="円/楕円 430"/>
        <xdr:cNvSpPr/>
      </xdr:nvSpPr>
      <xdr:spPr>
        <a:xfrm>
          <a:off x="7810500" y="13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69156</xdr:rowOff>
    </xdr:from>
    <xdr:ext cx="469744" cy="259045"/>
    <xdr:sp macro="" textlink="">
      <xdr:nvSpPr>
        <xdr:cNvPr id="432" name="テキスト ボックス 431"/>
        <xdr:cNvSpPr txBox="1"/>
      </xdr:nvSpPr>
      <xdr:spPr>
        <a:xfrm>
          <a:off x="7626427" y="134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9652</xdr:rowOff>
    </xdr:from>
    <xdr:to>
      <xdr:col>10</xdr:col>
      <xdr:colOff>155575</xdr:colOff>
      <xdr:row>78</xdr:row>
      <xdr:rowOff>111252</xdr:rowOff>
    </xdr:to>
    <xdr:sp macro="" textlink="">
      <xdr:nvSpPr>
        <xdr:cNvPr id="433" name="円/楕円 432"/>
        <xdr:cNvSpPr/>
      </xdr:nvSpPr>
      <xdr:spPr>
        <a:xfrm>
          <a:off x="6921500" y="133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102379</xdr:rowOff>
    </xdr:from>
    <xdr:ext cx="469744" cy="259045"/>
    <xdr:sp macro="" textlink="">
      <xdr:nvSpPr>
        <xdr:cNvPr id="434" name="テキスト ボックス 433"/>
        <xdr:cNvSpPr txBox="1"/>
      </xdr:nvSpPr>
      <xdr:spPr>
        <a:xfrm>
          <a:off x="6737427" y="134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47192</xdr:rowOff>
    </xdr:from>
    <xdr:to>
      <xdr:col>15</xdr:col>
      <xdr:colOff>180975</xdr:colOff>
      <xdr:row>97</xdr:row>
      <xdr:rowOff>52642</xdr:rowOff>
    </xdr:to>
    <xdr:cxnSp macro="">
      <xdr:nvCxnSpPr>
        <xdr:cNvPr id="467" name="直線コネクタ 466"/>
        <xdr:cNvCxnSpPr/>
      </xdr:nvCxnSpPr>
      <xdr:spPr>
        <a:xfrm>
          <a:off x="9639300" y="16677842"/>
          <a:ext cx="8382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47192</xdr:rowOff>
    </xdr:from>
    <xdr:to>
      <xdr:col>14</xdr:col>
      <xdr:colOff>28575</xdr:colOff>
      <xdr:row>97</xdr:row>
      <xdr:rowOff>58432</xdr:rowOff>
    </xdr:to>
    <xdr:cxnSp macro="">
      <xdr:nvCxnSpPr>
        <xdr:cNvPr id="470" name="直線コネクタ 469"/>
        <xdr:cNvCxnSpPr/>
      </xdr:nvCxnSpPr>
      <xdr:spPr>
        <a:xfrm flipV="1">
          <a:off x="8750300" y="16677842"/>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2730</xdr:rowOff>
    </xdr:from>
    <xdr:to>
      <xdr:col>12</xdr:col>
      <xdr:colOff>511175</xdr:colOff>
      <xdr:row>97</xdr:row>
      <xdr:rowOff>58432</xdr:rowOff>
    </xdr:to>
    <xdr:cxnSp macro="">
      <xdr:nvCxnSpPr>
        <xdr:cNvPr id="473" name="直線コネクタ 472"/>
        <xdr:cNvCxnSpPr/>
      </xdr:nvCxnSpPr>
      <xdr:spPr>
        <a:xfrm>
          <a:off x="7861300" y="16633380"/>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2730</xdr:rowOff>
    </xdr:from>
    <xdr:to>
      <xdr:col>11</xdr:col>
      <xdr:colOff>307975</xdr:colOff>
      <xdr:row>97</xdr:row>
      <xdr:rowOff>154130</xdr:rowOff>
    </xdr:to>
    <xdr:cxnSp macro="">
      <xdr:nvCxnSpPr>
        <xdr:cNvPr id="476" name="直線コネクタ 475"/>
        <xdr:cNvCxnSpPr/>
      </xdr:nvCxnSpPr>
      <xdr:spPr>
        <a:xfrm flipV="1">
          <a:off x="6972300" y="16633380"/>
          <a:ext cx="889000" cy="15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1842</xdr:rowOff>
    </xdr:from>
    <xdr:to>
      <xdr:col>15</xdr:col>
      <xdr:colOff>231775</xdr:colOff>
      <xdr:row>97</xdr:row>
      <xdr:rowOff>103442</xdr:rowOff>
    </xdr:to>
    <xdr:sp macro="" textlink="">
      <xdr:nvSpPr>
        <xdr:cNvPr id="486" name="円/楕円 485"/>
        <xdr:cNvSpPr/>
      </xdr:nvSpPr>
      <xdr:spPr>
        <a:xfrm>
          <a:off x="10426700" y="166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24719</xdr:rowOff>
    </xdr:from>
    <xdr:ext cx="534377" cy="259045"/>
    <xdr:sp macro="" textlink="">
      <xdr:nvSpPr>
        <xdr:cNvPr id="487" name="土木費該当値テキスト"/>
        <xdr:cNvSpPr txBox="1"/>
      </xdr:nvSpPr>
      <xdr:spPr>
        <a:xfrm>
          <a:off x="10528300" y="1648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167842</xdr:rowOff>
    </xdr:from>
    <xdr:to>
      <xdr:col>14</xdr:col>
      <xdr:colOff>79375</xdr:colOff>
      <xdr:row>97</xdr:row>
      <xdr:rowOff>97992</xdr:rowOff>
    </xdr:to>
    <xdr:sp macro="" textlink="">
      <xdr:nvSpPr>
        <xdr:cNvPr id="488" name="円/楕円 487"/>
        <xdr:cNvSpPr/>
      </xdr:nvSpPr>
      <xdr:spPr>
        <a:xfrm>
          <a:off x="9588500" y="166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114519</xdr:rowOff>
    </xdr:from>
    <xdr:ext cx="534377" cy="259045"/>
    <xdr:sp macro="" textlink="">
      <xdr:nvSpPr>
        <xdr:cNvPr id="489" name="テキスト ボックス 488"/>
        <xdr:cNvSpPr txBox="1"/>
      </xdr:nvSpPr>
      <xdr:spPr>
        <a:xfrm>
          <a:off x="9372111" y="1640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90" name="円/楕円 489"/>
        <xdr:cNvSpPr/>
      </xdr:nvSpPr>
      <xdr:spPr>
        <a:xfrm>
          <a:off x="8699500" y="166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91" name="テキスト ボックス 490"/>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123380</xdr:rowOff>
    </xdr:from>
    <xdr:to>
      <xdr:col>11</xdr:col>
      <xdr:colOff>358775</xdr:colOff>
      <xdr:row>97</xdr:row>
      <xdr:rowOff>53530</xdr:rowOff>
    </xdr:to>
    <xdr:sp macro="" textlink="">
      <xdr:nvSpPr>
        <xdr:cNvPr id="492" name="円/楕円 491"/>
        <xdr:cNvSpPr/>
      </xdr:nvSpPr>
      <xdr:spPr>
        <a:xfrm>
          <a:off x="7810500" y="165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70057</xdr:rowOff>
    </xdr:from>
    <xdr:ext cx="534377" cy="259045"/>
    <xdr:sp macro="" textlink="">
      <xdr:nvSpPr>
        <xdr:cNvPr id="493" name="テキスト ボックス 492"/>
        <xdr:cNvSpPr txBox="1"/>
      </xdr:nvSpPr>
      <xdr:spPr>
        <a:xfrm>
          <a:off x="7594111" y="1635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103330</xdr:rowOff>
    </xdr:from>
    <xdr:to>
      <xdr:col>10</xdr:col>
      <xdr:colOff>155575</xdr:colOff>
      <xdr:row>98</xdr:row>
      <xdr:rowOff>33480</xdr:rowOff>
    </xdr:to>
    <xdr:sp macro="" textlink="">
      <xdr:nvSpPr>
        <xdr:cNvPr id="494" name="円/楕円 493"/>
        <xdr:cNvSpPr/>
      </xdr:nvSpPr>
      <xdr:spPr>
        <a:xfrm>
          <a:off x="6921500" y="167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24607</xdr:rowOff>
    </xdr:from>
    <xdr:ext cx="534377" cy="259045"/>
    <xdr:sp macro="" textlink="">
      <xdr:nvSpPr>
        <xdr:cNvPr id="495" name="テキスト ボックス 494"/>
        <xdr:cNvSpPr txBox="1"/>
      </xdr:nvSpPr>
      <xdr:spPr>
        <a:xfrm>
          <a:off x="6705111" y="16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16302</xdr:rowOff>
    </xdr:from>
    <xdr:to>
      <xdr:col>23</xdr:col>
      <xdr:colOff>517525</xdr:colOff>
      <xdr:row>38</xdr:row>
      <xdr:rowOff>59370</xdr:rowOff>
    </xdr:to>
    <xdr:cxnSp macro="">
      <xdr:nvCxnSpPr>
        <xdr:cNvPr id="523" name="直線コネクタ 522"/>
        <xdr:cNvCxnSpPr/>
      </xdr:nvCxnSpPr>
      <xdr:spPr>
        <a:xfrm>
          <a:off x="15481300" y="6531402"/>
          <a:ext cx="8382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16302</xdr:rowOff>
    </xdr:from>
    <xdr:to>
      <xdr:col>22</xdr:col>
      <xdr:colOff>365125</xdr:colOff>
      <xdr:row>38</xdr:row>
      <xdr:rowOff>107696</xdr:rowOff>
    </xdr:to>
    <xdr:cxnSp macro="">
      <xdr:nvCxnSpPr>
        <xdr:cNvPr id="526" name="直線コネクタ 525"/>
        <xdr:cNvCxnSpPr/>
      </xdr:nvCxnSpPr>
      <xdr:spPr>
        <a:xfrm flipV="1">
          <a:off x="14592300" y="6531402"/>
          <a:ext cx="889000" cy="9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106553</xdr:rowOff>
    </xdr:from>
    <xdr:to>
      <xdr:col>21</xdr:col>
      <xdr:colOff>161925</xdr:colOff>
      <xdr:row>38</xdr:row>
      <xdr:rowOff>107696</xdr:rowOff>
    </xdr:to>
    <xdr:cxnSp macro="">
      <xdr:nvCxnSpPr>
        <xdr:cNvPr id="529" name="直線コネクタ 528"/>
        <xdr:cNvCxnSpPr/>
      </xdr:nvCxnSpPr>
      <xdr:spPr>
        <a:xfrm>
          <a:off x="13703300" y="66216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86071</xdr:rowOff>
    </xdr:from>
    <xdr:to>
      <xdr:col>19</xdr:col>
      <xdr:colOff>644525</xdr:colOff>
      <xdr:row>38</xdr:row>
      <xdr:rowOff>106553</xdr:rowOff>
    </xdr:to>
    <xdr:cxnSp macro="">
      <xdr:nvCxnSpPr>
        <xdr:cNvPr id="532" name="直線コネクタ 531"/>
        <xdr:cNvCxnSpPr/>
      </xdr:nvCxnSpPr>
      <xdr:spPr>
        <a:xfrm>
          <a:off x="12814300" y="6601171"/>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8570</xdr:rowOff>
    </xdr:from>
    <xdr:to>
      <xdr:col>23</xdr:col>
      <xdr:colOff>568325</xdr:colOff>
      <xdr:row>38</xdr:row>
      <xdr:rowOff>110170</xdr:rowOff>
    </xdr:to>
    <xdr:sp macro="" textlink="">
      <xdr:nvSpPr>
        <xdr:cNvPr id="542" name="円/楕円 541"/>
        <xdr:cNvSpPr/>
      </xdr:nvSpPr>
      <xdr:spPr>
        <a:xfrm>
          <a:off x="16268700" y="65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94947</xdr:rowOff>
    </xdr:from>
    <xdr:ext cx="534377" cy="259045"/>
    <xdr:sp macro="" textlink="">
      <xdr:nvSpPr>
        <xdr:cNvPr id="543" name="消防費該当値テキスト"/>
        <xdr:cNvSpPr txBox="1"/>
      </xdr:nvSpPr>
      <xdr:spPr>
        <a:xfrm>
          <a:off x="16370300" y="64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136952</xdr:rowOff>
    </xdr:from>
    <xdr:to>
      <xdr:col>22</xdr:col>
      <xdr:colOff>415925</xdr:colOff>
      <xdr:row>38</xdr:row>
      <xdr:rowOff>67101</xdr:rowOff>
    </xdr:to>
    <xdr:sp macro="" textlink="">
      <xdr:nvSpPr>
        <xdr:cNvPr id="544" name="円/楕円 543"/>
        <xdr:cNvSpPr/>
      </xdr:nvSpPr>
      <xdr:spPr>
        <a:xfrm>
          <a:off x="15430500" y="64806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58229</xdr:rowOff>
    </xdr:from>
    <xdr:ext cx="534377" cy="259045"/>
    <xdr:sp macro="" textlink="">
      <xdr:nvSpPr>
        <xdr:cNvPr id="545" name="テキスト ボックス 544"/>
        <xdr:cNvSpPr txBox="1"/>
      </xdr:nvSpPr>
      <xdr:spPr>
        <a:xfrm>
          <a:off x="15214111" y="657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56896</xdr:rowOff>
    </xdr:from>
    <xdr:to>
      <xdr:col>21</xdr:col>
      <xdr:colOff>212725</xdr:colOff>
      <xdr:row>38</xdr:row>
      <xdr:rowOff>158496</xdr:rowOff>
    </xdr:to>
    <xdr:sp macro="" textlink="">
      <xdr:nvSpPr>
        <xdr:cNvPr id="546" name="円/楕円 545"/>
        <xdr:cNvSpPr/>
      </xdr:nvSpPr>
      <xdr:spPr>
        <a:xfrm>
          <a:off x="14541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149623</xdr:rowOff>
    </xdr:from>
    <xdr:ext cx="534377" cy="259045"/>
    <xdr:sp macro="" textlink="">
      <xdr:nvSpPr>
        <xdr:cNvPr id="547" name="テキスト ボックス 546"/>
        <xdr:cNvSpPr txBox="1"/>
      </xdr:nvSpPr>
      <xdr:spPr>
        <a:xfrm>
          <a:off x="14325111" y="66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55753</xdr:rowOff>
    </xdr:from>
    <xdr:to>
      <xdr:col>20</xdr:col>
      <xdr:colOff>9525</xdr:colOff>
      <xdr:row>38</xdr:row>
      <xdr:rowOff>157353</xdr:rowOff>
    </xdr:to>
    <xdr:sp macro="" textlink="">
      <xdr:nvSpPr>
        <xdr:cNvPr id="548" name="円/楕円 547"/>
        <xdr:cNvSpPr/>
      </xdr:nvSpPr>
      <xdr:spPr>
        <a:xfrm>
          <a:off x="13652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148480</xdr:rowOff>
    </xdr:from>
    <xdr:ext cx="534377" cy="259045"/>
    <xdr:sp macro="" textlink="">
      <xdr:nvSpPr>
        <xdr:cNvPr id="549" name="テキスト ボックス 548"/>
        <xdr:cNvSpPr txBox="1"/>
      </xdr:nvSpPr>
      <xdr:spPr>
        <a:xfrm>
          <a:off x="13436111" y="66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35271</xdr:rowOff>
    </xdr:from>
    <xdr:to>
      <xdr:col>18</xdr:col>
      <xdr:colOff>492125</xdr:colOff>
      <xdr:row>38</xdr:row>
      <xdr:rowOff>136871</xdr:rowOff>
    </xdr:to>
    <xdr:sp macro="" textlink="">
      <xdr:nvSpPr>
        <xdr:cNvPr id="550" name="円/楕円 549"/>
        <xdr:cNvSpPr/>
      </xdr:nvSpPr>
      <xdr:spPr>
        <a:xfrm>
          <a:off x="12763500" y="655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127998</xdr:rowOff>
    </xdr:from>
    <xdr:ext cx="534377" cy="259045"/>
    <xdr:sp macro="" textlink="">
      <xdr:nvSpPr>
        <xdr:cNvPr id="551" name="テキスト ボックス 550"/>
        <xdr:cNvSpPr txBox="1"/>
      </xdr:nvSpPr>
      <xdr:spPr>
        <a:xfrm>
          <a:off x="12547111" y="66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51406</xdr:rowOff>
    </xdr:from>
    <xdr:to>
      <xdr:col>23</xdr:col>
      <xdr:colOff>517525</xdr:colOff>
      <xdr:row>57</xdr:row>
      <xdr:rowOff>67952</xdr:rowOff>
    </xdr:to>
    <xdr:cxnSp macro="">
      <xdr:nvCxnSpPr>
        <xdr:cNvPr id="582" name="直線コネクタ 581"/>
        <xdr:cNvCxnSpPr/>
      </xdr:nvCxnSpPr>
      <xdr:spPr>
        <a:xfrm>
          <a:off x="15481300" y="9824056"/>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51406</xdr:rowOff>
    </xdr:from>
    <xdr:to>
      <xdr:col>22</xdr:col>
      <xdr:colOff>365125</xdr:colOff>
      <xdr:row>57</xdr:row>
      <xdr:rowOff>88188</xdr:rowOff>
    </xdr:to>
    <xdr:cxnSp macro="">
      <xdr:nvCxnSpPr>
        <xdr:cNvPr id="585" name="直線コネクタ 584"/>
        <xdr:cNvCxnSpPr/>
      </xdr:nvCxnSpPr>
      <xdr:spPr>
        <a:xfrm flipV="1">
          <a:off x="14592300" y="9824056"/>
          <a:ext cx="8890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88188</xdr:rowOff>
    </xdr:from>
    <xdr:to>
      <xdr:col>21</xdr:col>
      <xdr:colOff>161925</xdr:colOff>
      <xdr:row>57</xdr:row>
      <xdr:rowOff>93730</xdr:rowOff>
    </xdr:to>
    <xdr:cxnSp macro="">
      <xdr:nvCxnSpPr>
        <xdr:cNvPr id="588" name="直線コネクタ 587"/>
        <xdr:cNvCxnSpPr/>
      </xdr:nvCxnSpPr>
      <xdr:spPr>
        <a:xfrm flipV="1">
          <a:off x="13703300" y="9860838"/>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73689</xdr:rowOff>
    </xdr:from>
    <xdr:to>
      <xdr:col>19</xdr:col>
      <xdr:colOff>644525</xdr:colOff>
      <xdr:row>57</xdr:row>
      <xdr:rowOff>93730</xdr:rowOff>
    </xdr:to>
    <xdr:cxnSp macro="">
      <xdr:nvCxnSpPr>
        <xdr:cNvPr id="591" name="直線コネクタ 590"/>
        <xdr:cNvCxnSpPr/>
      </xdr:nvCxnSpPr>
      <xdr:spPr>
        <a:xfrm>
          <a:off x="12814300" y="9846339"/>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17152</xdr:rowOff>
    </xdr:from>
    <xdr:to>
      <xdr:col>23</xdr:col>
      <xdr:colOff>568325</xdr:colOff>
      <xdr:row>57</xdr:row>
      <xdr:rowOff>118752</xdr:rowOff>
    </xdr:to>
    <xdr:sp macro="" textlink="">
      <xdr:nvSpPr>
        <xdr:cNvPr id="601" name="円/楕円 600"/>
        <xdr:cNvSpPr/>
      </xdr:nvSpPr>
      <xdr:spPr>
        <a:xfrm>
          <a:off x="16268700" y="97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167029</xdr:rowOff>
    </xdr:from>
    <xdr:ext cx="534377" cy="259045"/>
    <xdr:sp macro="" textlink="">
      <xdr:nvSpPr>
        <xdr:cNvPr id="602" name="教育費該当値テキスト"/>
        <xdr:cNvSpPr txBox="1"/>
      </xdr:nvSpPr>
      <xdr:spPr>
        <a:xfrm>
          <a:off x="16370300" y="97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606</xdr:rowOff>
    </xdr:from>
    <xdr:to>
      <xdr:col>22</xdr:col>
      <xdr:colOff>415925</xdr:colOff>
      <xdr:row>57</xdr:row>
      <xdr:rowOff>102206</xdr:rowOff>
    </xdr:to>
    <xdr:sp macro="" textlink="">
      <xdr:nvSpPr>
        <xdr:cNvPr id="603" name="円/楕円 602"/>
        <xdr:cNvSpPr/>
      </xdr:nvSpPr>
      <xdr:spPr>
        <a:xfrm>
          <a:off x="15430500" y="977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93333</xdr:rowOff>
    </xdr:from>
    <xdr:ext cx="534377" cy="259045"/>
    <xdr:sp macro="" textlink="">
      <xdr:nvSpPr>
        <xdr:cNvPr id="604" name="テキスト ボックス 603"/>
        <xdr:cNvSpPr txBox="1"/>
      </xdr:nvSpPr>
      <xdr:spPr>
        <a:xfrm>
          <a:off x="15214111" y="986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37388</xdr:rowOff>
    </xdr:from>
    <xdr:to>
      <xdr:col>21</xdr:col>
      <xdr:colOff>212725</xdr:colOff>
      <xdr:row>57</xdr:row>
      <xdr:rowOff>138988</xdr:rowOff>
    </xdr:to>
    <xdr:sp macro="" textlink="">
      <xdr:nvSpPr>
        <xdr:cNvPr id="605" name="円/楕円 604"/>
        <xdr:cNvSpPr/>
      </xdr:nvSpPr>
      <xdr:spPr>
        <a:xfrm>
          <a:off x="14541500" y="98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130115</xdr:rowOff>
    </xdr:from>
    <xdr:ext cx="534377" cy="259045"/>
    <xdr:sp macro="" textlink="">
      <xdr:nvSpPr>
        <xdr:cNvPr id="606" name="テキスト ボックス 605"/>
        <xdr:cNvSpPr txBox="1"/>
      </xdr:nvSpPr>
      <xdr:spPr>
        <a:xfrm>
          <a:off x="14325111" y="990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42930</xdr:rowOff>
    </xdr:from>
    <xdr:to>
      <xdr:col>20</xdr:col>
      <xdr:colOff>9525</xdr:colOff>
      <xdr:row>57</xdr:row>
      <xdr:rowOff>144530</xdr:rowOff>
    </xdr:to>
    <xdr:sp macro="" textlink="">
      <xdr:nvSpPr>
        <xdr:cNvPr id="607" name="円/楕円 606"/>
        <xdr:cNvSpPr/>
      </xdr:nvSpPr>
      <xdr:spPr>
        <a:xfrm>
          <a:off x="13652500" y="981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135657</xdr:rowOff>
    </xdr:from>
    <xdr:ext cx="534377" cy="259045"/>
    <xdr:sp macro="" textlink="">
      <xdr:nvSpPr>
        <xdr:cNvPr id="608" name="テキスト ボックス 607"/>
        <xdr:cNvSpPr txBox="1"/>
      </xdr:nvSpPr>
      <xdr:spPr>
        <a:xfrm>
          <a:off x="13436111" y="990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22889</xdr:rowOff>
    </xdr:from>
    <xdr:to>
      <xdr:col>18</xdr:col>
      <xdr:colOff>492125</xdr:colOff>
      <xdr:row>57</xdr:row>
      <xdr:rowOff>124489</xdr:rowOff>
    </xdr:to>
    <xdr:sp macro="" textlink="">
      <xdr:nvSpPr>
        <xdr:cNvPr id="609" name="円/楕円 608"/>
        <xdr:cNvSpPr/>
      </xdr:nvSpPr>
      <xdr:spPr>
        <a:xfrm>
          <a:off x="12763500" y="97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115616</xdr:rowOff>
    </xdr:from>
    <xdr:ext cx="534377" cy="259045"/>
    <xdr:sp macro="" textlink="">
      <xdr:nvSpPr>
        <xdr:cNvPr id="610" name="テキスト ボックス 609"/>
        <xdr:cNvSpPr txBox="1"/>
      </xdr:nvSpPr>
      <xdr:spPr>
        <a:xfrm>
          <a:off x="12547111" y="98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167532</xdr:rowOff>
    </xdr:from>
    <xdr:to>
      <xdr:col>23</xdr:col>
      <xdr:colOff>517525</xdr:colOff>
      <xdr:row>79</xdr:row>
      <xdr:rowOff>36240</xdr:rowOff>
    </xdr:to>
    <xdr:cxnSp macro="">
      <xdr:nvCxnSpPr>
        <xdr:cNvPr id="639" name="直線コネクタ 638"/>
        <xdr:cNvCxnSpPr/>
      </xdr:nvCxnSpPr>
      <xdr:spPr>
        <a:xfrm>
          <a:off x="15481300" y="13540632"/>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129279</xdr:rowOff>
    </xdr:from>
    <xdr:to>
      <xdr:col>22</xdr:col>
      <xdr:colOff>365125</xdr:colOff>
      <xdr:row>78</xdr:row>
      <xdr:rowOff>167532</xdr:rowOff>
    </xdr:to>
    <xdr:cxnSp macro="">
      <xdr:nvCxnSpPr>
        <xdr:cNvPr id="642" name="直線コネクタ 641"/>
        <xdr:cNvCxnSpPr/>
      </xdr:nvCxnSpPr>
      <xdr:spPr>
        <a:xfrm>
          <a:off x="14592300" y="13502379"/>
          <a:ext cx="8890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68184</xdr:rowOff>
    </xdr:from>
    <xdr:ext cx="378565" cy="259045"/>
    <xdr:sp macro="" textlink="">
      <xdr:nvSpPr>
        <xdr:cNvPr id="644" name="テキスト ボックス 643"/>
        <xdr:cNvSpPr txBox="1"/>
      </xdr:nvSpPr>
      <xdr:spPr>
        <a:xfrm>
          <a:off x="15292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129279</xdr:rowOff>
    </xdr:from>
    <xdr:to>
      <xdr:col>21</xdr:col>
      <xdr:colOff>161925</xdr:colOff>
      <xdr:row>78</xdr:row>
      <xdr:rowOff>151454</xdr:rowOff>
    </xdr:to>
    <xdr:cxnSp macro="">
      <xdr:nvCxnSpPr>
        <xdr:cNvPr id="645" name="直線コネクタ 644"/>
        <xdr:cNvCxnSpPr/>
      </xdr:nvCxnSpPr>
      <xdr:spPr>
        <a:xfrm flipV="1">
          <a:off x="13703300" y="13502379"/>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60850</xdr:rowOff>
    </xdr:from>
    <xdr:ext cx="469744" cy="259045"/>
    <xdr:sp macro="" textlink="">
      <xdr:nvSpPr>
        <xdr:cNvPr id="647" name="テキスト ボックス 646"/>
        <xdr:cNvSpPr txBox="1"/>
      </xdr:nvSpPr>
      <xdr:spPr>
        <a:xfrm>
          <a:off x="14357427"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151454</xdr:rowOff>
    </xdr:from>
    <xdr:to>
      <xdr:col>19</xdr:col>
      <xdr:colOff>644525</xdr:colOff>
      <xdr:row>79</xdr:row>
      <xdr:rowOff>35230</xdr:rowOff>
    </xdr:to>
    <xdr:cxnSp macro="">
      <xdr:nvCxnSpPr>
        <xdr:cNvPr id="648" name="直線コネクタ 647"/>
        <xdr:cNvCxnSpPr/>
      </xdr:nvCxnSpPr>
      <xdr:spPr>
        <a:xfrm flipV="1">
          <a:off x="12814300" y="13524554"/>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47668</xdr:rowOff>
    </xdr:from>
    <xdr:ext cx="469744" cy="259045"/>
    <xdr:sp macro="" textlink="">
      <xdr:nvSpPr>
        <xdr:cNvPr id="650" name="テキスト ボックス 649"/>
        <xdr:cNvSpPr txBox="1"/>
      </xdr:nvSpPr>
      <xdr:spPr>
        <a:xfrm>
          <a:off x="13468427"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156890</xdr:rowOff>
    </xdr:from>
    <xdr:to>
      <xdr:col>23</xdr:col>
      <xdr:colOff>568325</xdr:colOff>
      <xdr:row>79</xdr:row>
      <xdr:rowOff>87040</xdr:rowOff>
    </xdr:to>
    <xdr:sp macro="" textlink="">
      <xdr:nvSpPr>
        <xdr:cNvPr id="658" name="円/楕円 657"/>
        <xdr:cNvSpPr/>
      </xdr:nvSpPr>
      <xdr:spPr>
        <a:xfrm>
          <a:off x="16268700" y="135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109657</xdr:rowOff>
    </xdr:from>
    <xdr:ext cx="378565" cy="259045"/>
    <xdr:sp macro="" textlink="">
      <xdr:nvSpPr>
        <xdr:cNvPr id="659" name="災害復旧費該当値テキスト"/>
        <xdr:cNvSpPr txBox="1"/>
      </xdr:nvSpPr>
      <xdr:spPr>
        <a:xfrm>
          <a:off x="16370300" y="13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116732</xdr:rowOff>
    </xdr:from>
    <xdr:to>
      <xdr:col>22</xdr:col>
      <xdr:colOff>415925</xdr:colOff>
      <xdr:row>79</xdr:row>
      <xdr:rowOff>46882</xdr:rowOff>
    </xdr:to>
    <xdr:sp macro="" textlink="">
      <xdr:nvSpPr>
        <xdr:cNvPr id="660" name="円/楕円 659"/>
        <xdr:cNvSpPr/>
      </xdr:nvSpPr>
      <xdr:spPr>
        <a:xfrm>
          <a:off x="15430500" y="134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63409</xdr:rowOff>
    </xdr:from>
    <xdr:ext cx="469744" cy="259045"/>
    <xdr:sp macro="" textlink="">
      <xdr:nvSpPr>
        <xdr:cNvPr id="661" name="テキスト ボックス 660"/>
        <xdr:cNvSpPr txBox="1"/>
      </xdr:nvSpPr>
      <xdr:spPr>
        <a:xfrm>
          <a:off x="15246427" y="1326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78479</xdr:rowOff>
    </xdr:from>
    <xdr:to>
      <xdr:col>21</xdr:col>
      <xdr:colOff>212725</xdr:colOff>
      <xdr:row>79</xdr:row>
      <xdr:rowOff>8629</xdr:rowOff>
    </xdr:to>
    <xdr:sp macro="" textlink="">
      <xdr:nvSpPr>
        <xdr:cNvPr id="662" name="円/楕円 661"/>
        <xdr:cNvSpPr/>
      </xdr:nvSpPr>
      <xdr:spPr>
        <a:xfrm>
          <a:off x="14541500" y="134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25156</xdr:rowOff>
    </xdr:from>
    <xdr:ext cx="469744" cy="259045"/>
    <xdr:sp macro="" textlink="">
      <xdr:nvSpPr>
        <xdr:cNvPr id="663" name="テキスト ボックス 662"/>
        <xdr:cNvSpPr txBox="1"/>
      </xdr:nvSpPr>
      <xdr:spPr>
        <a:xfrm>
          <a:off x="14357427" y="1322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100654</xdr:rowOff>
    </xdr:from>
    <xdr:to>
      <xdr:col>20</xdr:col>
      <xdr:colOff>9525</xdr:colOff>
      <xdr:row>79</xdr:row>
      <xdr:rowOff>30804</xdr:rowOff>
    </xdr:to>
    <xdr:sp macro="" textlink="">
      <xdr:nvSpPr>
        <xdr:cNvPr id="664" name="円/楕円 663"/>
        <xdr:cNvSpPr/>
      </xdr:nvSpPr>
      <xdr:spPr>
        <a:xfrm>
          <a:off x="13652500" y="134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47331</xdr:rowOff>
    </xdr:from>
    <xdr:ext cx="469744" cy="259045"/>
    <xdr:sp macro="" textlink="">
      <xdr:nvSpPr>
        <xdr:cNvPr id="665" name="テキスト ボックス 664"/>
        <xdr:cNvSpPr txBox="1"/>
      </xdr:nvSpPr>
      <xdr:spPr>
        <a:xfrm>
          <a:off x="13468427" y="1324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155880</xdr:rowOff>
    </xdr:from>
    <xdr:to>
      <xdr:col>18</xdr:col>
      <xdr:colOff>492125</xdr:colOff>
      <xdr:row>79</xdr:row>
      <xdr:rowOff>86030</xdr:rowOff>
    </xdr:to>
    <xdr:sp macro="" textlink="">
      <xdr:nvSpPr>
        <xdr:cNvPr id="666" name="円/楕円 665"/>
        <xdr:cNvSpPr/>
      </xdr:nvSpPr>
      <xdr:spPr>
        <a:xfrm>
          <a:off x="12763500" y="135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77157</xdr:rowOff>
    </xdr:from>
    <xdr:ext cx="378565" cy="259045"/>
    <xdr:sp macro="" textlink="">
      <xdr:nvSpPr>
        <xdr:cNvPr id="667" name="テキスト ボックス 666"/>
        <xdr:cNvSpPr txBox="1"/>
      </xdr:nvSpPr>
      <xdr:spPr>
        <a:xfrm>
          <a:off x="12625017" y="13621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97735</xdr:rowOff>
    </xdr:from>
    <xdr:to>
      <xdr:col>23</xdr:col>
      <xdr:colOff>517525</xdr:colOff>
      <xdr:row>98</xdr:row>
      <xdr:rowOff>107717</xdr:rowOff>
    </xdr:to>
    <xdr:cxnSp macro="">
      <xdr:nvCxnSpPr>
        <xdr:cNvPr id="698" name="直線コネクタ 697"/>
        <xdr:cNvCxnSpPr/>
      </xdr:nvCxnSpPr>
      <xdr:spPr>
        <a:xfrm flipV="1">
          <a:off x="15481300" y="16899835"/>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96200</xdr:rowOff>
    </xdr:from>
    <xdr:to>
      <xdr:col>22</xdr:col>
      <xdr:colOff>365125</xdr:colOff>
      <xdr:row>98</xdr:row>
      <xdr:rowOff>107717</xdr:rowOff>
    </xdr:to>
    <xdr:cxnSp macro="">
      <xdr:nvCxnSpPr>
        <xdr:cNvPr id="701" name="直線コネクタ 700"/>
        <xdr:cNvCxnSpPr/>
      </xdr:nvCxnSpPr>
      <xdr:spPr>
        <a:xfrm>
          <a:off x="14592300" y="16898300"/>
          <a:ext cx="8890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90453</xdr:rowOff>
    </xdr:from>
    <xdr:to>
      <xdr:col>21</xdr:col>
      <xdr:colOff>161925</xdr:colOff>
      <xdr:row>98</xdr:row>
      <xdr:rowOff>96200</xdr:rowOff>
    </xdr:to>
    <xdr:cxnSp macro="">
      <xdr:nvCxnSpPr>
        <xdr:cNvPr id="704" name="直線コネクタ 703"/>
        <xdr:cNvCxnSpPr/>
      </xdr:nvCxnSpPr>
      <xdr:spPr>
        <a:xfrm>
          <a:off x="13703300" y="16892553"/>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90453</xdr:rowOff>
    </xdr:from>
    <xdr:to>
      <xdr:col>19</xdr:col>
      <xdr:colOff>644525</xdr:colOff>
      <xdr:row>98</xdr:row>
      <xdr:rowOff>97856</xdr:rowOff>
    </xdr:to>
    <xdr:cxnSp macro="">
      <xdr:nvCxnSpPr>
        <xdr:cNvPr id="707" name="直線コネクタ 706"/>
        <xdr:cNvCxnSpPr/>
      </xdr:nvCxnSpPr>
      <xdr:spPr>
        <a:xfrm flipV="1">
          <a:off x="12814300" y="16892553"/>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46935</xdr:rowOff>
    </xdr:from>
    <xdr:to>
      <xdr:col>23</xdr:col>
      <xdr:colOff>568325</xdr:colOff>
      <xdr:row>98</xdr:row>
      <xdr:rowOff>148535</xdr:rowOff>
    </xdr:to>
    <xdr:sp macro="" textlink="">
      <xdr:nvSpPr>
        <xdr:cNvPr id="717" name="円/楕円 716"/>
        <xdr:cNvSpPr/>
      </xdr:nvSpPr>
      <xdr:spPr>
        <a:xfrm>
          <a:off x="16268700" y="168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133312</xdr:rowOff>
    </xdr:from>
    <xdr:ext cx="534377" cy="259045"/>
    <xdr:sp macro="" textlink="">
      <xdr:nvSpPr>
        <xdr:cNvPr id="718" name="公債費該当値テキスト"/>
        <xdr:cNvSpPr txBox="1"/>
      </xdr:nvSpPr>
      <xdr:spPr>
        <a:xfrm>
          <a:off x="16370300" y="167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56917</xdr:rowOff>
    </xdr:from>
    <xdr:to>
      <xdr:col>22</xdr:col>
      <xdr:colOff>415925</xdr:colOff>
      <xdr:row>98</xdr:row>
      <xdr:rowOff>158517</xdr:rowOff>
    </xdr:to>
    <xdr:sp macro="" textlink="">
      <xdr:nvSpPr>
        <xdr:cNvPr id="719" name="円/楕円 718"/>
        <xdr:cNvSpPr/>
      </xdr:nvSpPr>
      <xdr:spPr>
        <a:xfrm>
          <a:off x="15430500" y="168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149644</xdr:rowOff>
    </xdr:from>
    <xdr:ext cx="534377" cy="259045"/>
    <xdr:sp macro="" textlink="">
      <xdr:nvSpPr>
        <xdr:cNvPr id="720" name="テキスト ボックス 719"/>
        <xdr:cNvSpPr txBox="1"/>
      </xdr:nvSpPr>
      <xdr:spPr>
        <a:xfrm>
          <a:off x="15214111" y="1695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45400</xdr:rowOff>
    </xdr:from>
    <xdr:to>
      <xdr:col>21</xdr:col>
      <xdr:colOff>212725</xdr:colOff>
      <xdr:row>98</xdr:row>
      <xdr:rowOff>147000</xdr:rowOff>
    </xdr:to>
    <xdr:sp macro="" textlink="">
      <xdr:nvSpPr>
        <xdr:cNvPr id="721" name="円/楕円 720"/>
        <xdr:cNvSpPr/>
      </xdr:nvSpPr>
      <xdr:spPr>
        <a:xfrm>
          <a:off x="14541500" y="168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138127</xdr:rowOff>
    </xdr:from>
    <xdr:ext cx="534377" cy="259045"/>
    <xdr:sp macro="" textlink="">
      <xdr:nvSpPr>
        <xdr:cNvPr id="722" name="テキスト ボックス 721"/>
        <xdr:cNvSpPr txBox="1"/>
      </xdr:nvSpPr>
      <xdr:spPr>
        <a:xfrm>
          <a:off x="14325111" y="1694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39653</xdr:rowOff>
    </xdr:from>
    <xdr:to>
      <xdr:col>20</xdr:col>
      <xdr:colOff>9525</xdr:colOff>
      <xdr:row>98</xdr:row>
      <xdr:rowOff>141253</xdr:rowOff>
    </xdr:to>
    <xdr:sp macro="" textlink="">
      <xdr:nvSpPr>
        <xdr:cNvPr id="723" name="円/楕円 722"/>
        <xdr:cNvSpPr/>
      </xdr:nvSpPr>
      <xdr:spPr>
        <a:xfrm>
          <a:off x="13652500" y="1684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132380</xdr:rowOff>
    </xdr:from>
    <xdr:ext cx="534377" cy="259045"/>
    <xdr:sp macro="" textlink="">
      <xdr:nvSpPr>
        <xdr:cNvPr id="724" name="テキスト ボックス 723"/>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47056</xdr:rowOff>
    </xdr:from>
    <xdr:to>
      <xdr:col>18</xdr:col>
      <xdr:colOff>492125</xdr:colOff>
      <xdr:row>98</xdr:row>
      <xdr:rowOff>148656</xdr:rowOff>
    </xdr:to>
    <xdr:sp macro="" textlink="">
      <xdr:nvSpPr>
        <xdr:cNvPr id="725" name="円/楕円 724"/>
        <xdr:cNvSpPr/>
      </xdr:nvSpPr>
      <xdr:spPr>
        <a:xfrm>
          <a:off x="12763500" y="168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139783</xdr:rowOff>
    </xdr:from>
    <xdr:ext cx="534377" cy="259045"/>
    <xdr:sp macro="" textlink="">
      <xdr:nvSpPr>
        <xdr:cNvPr id="726" name="テキスト ボックス 725"/>
        <xdr:cNvSpPr txBox="1"/>
      </xdr:nvSpPr>
      <xdr:spPr>
        <a:xfrm>
          <a:off x="12547111" y="169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歳出決算総額は、住民一人当たり</a:t>
          </a:r>
          <a:r>
            <a:rPr kumimoji="1" lang="en-US" altLang="ja-JP" sz="1300" b="1">
              <a:latin typeface="ＭＳ Ｐゴシック"/>
            </a:rPr>
            <a:t>319,614</a:t>
          </a:r>
          <a:r>
            <a:rPr kumimoji="1" lang="ja-JP" altLang="en-US" sz="1300" b="1">
              <a:latin typeface="ＭＳ Ｐゴシック"/>
            </a:rPr>
            <a:t>円となっており、年々増加しているが、類似団体平均と比較すると住民一人当たりのコストは少ない。主な項目の分析は以下のとおりである。</a:t>
          </a:r>
          <a:endParaRPr kumimoji="1" lang="en-US" altLang="ja-JP" sz="1300" b="1">
            <a:latin typeface="ＭＳ Ｐゴシック"/>
          </a:endParaRPr>
        </a:p>
        <a:p>
          <a:r>
            <a:rPr kumimoji="1" lang="ja-JP" altLang="en-US" sz="1300" b="1">
              <a:latin typeface="ＭＳ Ｐゴシック"/>
            </a:rPr>
            <a:t>（土木費）</a:t>
          </a:r>
          <a:endParaRPr kumimoji="1" lang="en-US" altLang="ja-JP" sz="1300" b="1">
            <a:latin typeface="ＭＳ Ｐゴシック"/>
          </a:endParaRPr>
        </a:p>
        <a:p>
          <a:r>
            <a:rPr kumimoji="1" lang="ja-JP" altLang="en-US" sz="1300" b="1">
              <a:latin typeface="ＭＳ Ｐゴシック"/>
            </a:rPr>
            <a:t>　住民一人当たり</a:t>
          </a:r>
          <a:r>
            <a:rPr kumimoji="1" lang="en-US" altLang="ja-JP" sz="1300" b="1">
              <a:latin typeface="ＭＳ Ｐゴシック"/>
            </a:rPr>
            <a:t>45,140</a:t>
          </a:r>
          <a:r>
            <a:rPr kumimoji="1" lang="ja-JP" altLang="en-US" sz="1300" b="1">
              <a:latin typeface="ＭＳ Ｐゴシック"/>
            </a:rPr>
            <a:t>円となっており、類似団体平均を上回っている。経年変化を見てもＨ</a:t>
          </a:r>
          <a:r>
            <a:rPr kumimoji="1" lang="en-US" altLang="ja-JP" sz="1300" b="1">
              <a:latin typeface="ＭＳ Ｐゴシック"/>
            </a:rPr>
            <a:t>25</a:t>
          </a:r>
          <a:r>
            <a:rPr kumimoji="1" lang="ja-JP" altLang="en-US" sz="1300" b="1">
              <a:latin typeface="ＭＳ Ｐゴシック"/>
            </a:rPr>
            <a:t>年度から類似団体平均を上回っている。これは、本町の海老津駅南側道路等整備事業の取組によるものである。この事業は、Ｈ</a:t>
          </a:r>
          <a:r>
            <a:rPr kumimoji="1" lang="en-US" altLang="ja-JP" sz="1300" b="1">
              <a:latin typeface="ＭＳ Ｐゴシック"/>
            </a:rPr>
            <a:t>28</a:t>
          </a:r>
          <a:r>
            <a:rPr kumimoji="1" lang="ja-JP" altLang="en-US" sz="1300" b="1">
              <a:latin typeface="ＭＳ Ｐゴシック"/>
            </a:rPr>
            <a:t>年度に完了したが、今後、町営住宅建設事業等が控えているため、当分はこの傾向が続くことが見込まれる。</a:t>
          </a:r>
          <a:endParaRPr kumimoji="1" lang="en-US" altLang="ja-JP" sz="1300" b="1">
            <a:latin typeface="ＭＳ Ｐゴシック"/>
          </a:endParaRPr>
        </a:p>
        <a:p>
          <a:r>
            <a:rPr kumimoji="1" lang="ja-JP" altLang="en-US" sz="1300" b="1">
              <a:latin typeface="ＭＳ Ｐゴシック"/>
            </a:rPr>
            <a:t>（公債費）</a:t>
          </a:r>
          <a:endParaRPr kumimoji="1" lang="en-US" altLang="ja-JP" sz="1300" b="1">
            <a:latin typeface="ＭＳ Ｐゴシック"/>
          </a:endParaRPr>
        </a:p>
        <a:p>
          <a:r>
            <a:rPr kumimoji="1" lang="ja-JP" altLang="en-US" sz="1300" b="1">
              <a:latin typeface="ＭＳ Ｐゴシック"/>
            </a:rPr>
            <a:t>　住民一人当たり</a:t>
          </a:r>
          <a:r>
            <a:rPr kumimoji="1" lang="en-US" altLang="ja-JP" sz="1300" b="1">
              <a:latin typeface="ＭＳ Ｐゴシック"/>
            </a:rPr>
            <a:t>15,855</a:t>
          </a:r>
          <a:r>
            <a:rPr kumimoji="1" lang="ja-JP" altLang="en-US" sz="1300" b="1">
              <a:latin typeface="ＭＳ Ｐゴシック"/>
            </a:rPr>
            <a:t>円となっており、類似団体平均を大きく下回っている。しかし、今後、公債費負担が増加していくことが見込まれているため、他の費目の歳出抑制を行い、歳出規模が増加しないよ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標準財政規模に対する財政調整基金残高の比率は、</a:t>
          </a:r>
          <a:r>
            <a:rPr kumimoji="1" lang="en-US" altLang="ja-JP" sz="1400">
              <a:latin typeface="ＭＳ ゴシック" pitchFamily="49" charset="-128"/>
              <a:ea typeface="ＭＳ ゴシック" pitchFamily="49" charset="-128"/>
            </a:rPr>
            <a:t>33.41</a:t>
          </a:r>
          <a:r>
            <a:rPr kumimoji="1" lang="ja-JP" altLang="en-US" sz="1400">
              <a:latin typeface="ＭＳ ゴシック" pitchFamily="49" charset="-128"/>
              <a:ea typeface="ＭＳ ゴシック" pitchFamily="49" charset="-128"/>
            </a:rPr>
            <a:t>％であり、Ｈ</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7.91</a:t>
          </a:r>
          <a:r>
            <a:rPr kumimoji="1" lang="ja-JP" altLang="en-US" sz="1400">
              <a:latin typeface="ＭＳ ゴシック" pitchFamily="49" charset="-128"/>
              <a:ea typeface="ＭＳ ゴシック" pitchFamily="49" charset="-128"/>
            </a:rPr>
            <a:t>ポイント減少している。実質単年度収支についても、直近５年の間で４年がマイナスとなっており、厳しい財政状況である。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債費負担が増加する見込みであり、財政状況の厳しさは増していくことから、行政改革推進計画に基づき事業のスリム化等を図り、経常経費の削減を図るとともに、町税等の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黒字となっているが、これは財政調整基金をはじめとする各種基金からの繰入によるものである。基金繰入に頼らない財政運営を行っていくことが今後の課題である。このため、行政改革推進計画に基づく事務事業の見直しを行い、経常経費の削減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７年度に引き続き、国民健康保険事業特別会計が赤字となった。平成３０年度からの国民健康保険事業広域化に伴い、財政運営の仕組みが大きく変わってくるが、累積した赤字額の計画的な解消と国保財政の健全化を図っていく。主な取組としては、平成３０年度から国保税率の見直しを行うとともに、引き続き住民の健康増進や医療費の適正化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黒字が継続されているものの、下水道事業会計については、一般会計から多額の繰入を行っている状況であるため、健全な運営についての検討が必要である。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10611244</v>
      </c>
      <c r="BO4" s="351"/>
      <c r="BP4" s="351"/>
      <c r="BQ4" s="351"/>
      <c r="BR4" s="351"/>
      <c r="BS4" s="351"/>
      <c r="BT4" s="351"/>
      <c r="BU4" s="352"/>
      <c r="BV4" s="350">
        <v>10577831</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4.5</v>
      </c>
      <c r="CU4" s="357"/>
      <c r="CV4" s="357"/>
      <c r="CW4" s="357"/>
      <c r="CX4" s="357"/>
      <c r="CY4" s="357"/>
      <c r="CZ4" s="357"/>
      <c r="DA4" s="358"/>
      <c r="DB4" s="356">
        <v>6.9</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10276563</v>
      </c>
      <c r="BO5" s="388"/>
      <c r="BP5" s="388"/>
      <c r="BQ5" s="388"/>
      <c r="BR5" s="388"/>
      <c r="BS5" s="388"/>
      <c r="BT5" s="388"/>
      <c r="BU5" s="389"/>
      <c r="BV5" s="387">
        <v>10063494</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92.3</v>
      </c>
      <c r="CU5" s="385"/>
      <c r="CV5" s="385"/>
      <c r="CW5" s="385"/>
      <c r="CX5" s="385"/>
      <c r="CY5" s="385"/>
      <c r="CZ5" s="385"/>
      <c r="DA5" s="386"/>
      <c r="DB5" s="384">
        <v>88.9</v>
      </c>
      <c r="DC5" s="385"/>
      <c r="DD5" s="385"/>
      <c r="DE5" s="385"/>
      <c r="DF5" s="385"/>
      <c r="DG5" s="385"/>
      <c r="DH5" s="385"/>
      <c r="DI5" s="386"/>
      <c r="DJ5" s="139"/>
      <c r="DK5" s="139"/>
      <c r="DL5" s="139"/>
      <c r="DM5" s="139"/>
      <c r="DN5" s="139"/>
      <c r="DO5" s="139"/>
    </row>
    <row r="6" spans="1:119" ht="18.75" customHeight="1">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334681</v>
      </c>
      <c r="BO6" s="388"/>
      <c r="BP6" s="388"/>
      <c r="BQ6" s="388"/>
      <c r="BR6" s="388"/>
      <c r="BS6" s="388"/>
      <c r="BT6" s="388"/>
      <c r="BU6" s="389"/>
      <c r="BV6" s="387">
        <v>514337</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98.1</v>
      </c>
      <c r="CU6" s="425"/>
      <c r="CV6" s="425"/>
      <c r="CW6" s="425"/>
      <c r="CX6" s="425"/>
      <c r="CY6" s="425"/>
      <c r="CZ6" s="425"/>
      <c r="DA6" s="426"/>
      <c r="DB6" s="424">
        <v>95.4</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54247</v>
      </c>
      <c r="BO7" s="388"/>
      <c r="BP7" s="388"/>
      <c r="BQ7" s="388"/>
      <c r="BR7" s="388"/>
      <c r="BS7" s="388"/>
      <c r="BT7" s="388"/>
      <c r="BU7" s="389"/>
      <c r="BV7" s="387">
        <v>87305</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6232841</v>
      </c>
      <c r="CU7" s="388"/>
      <c r="CV7" s="388"/>
      <c r="CW7" s="388"/>
      <c r="CX7" s="388"/>
      <c r="CY7" s="388"/>
      <c r="CZ7" s="388"/>
      <c r="DA7" s="389"/>
      <c r="DB7" s="387">
        <v>6207742</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280434</v>
      </c>
      <c r="BO8" s="388"/>
      <c r="BP8" s="388"/>
      <c r="BQ8" s="388"/>
      <c r="BR8" s="388"/>
      <c r="BS8" s="388"/>
      <c r="BT8" s="388"/>
      <c r="BU8" s="389"/>
      <c r="BV8" s="387">
        <v>427032</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0.55000000000000004</v>
      </c>
      <c r="CU8" s="428"/>
      <c r="CV8" s="428"/>
      <c r="CW8" s="428"/>
      <c r="CX8" s="428"/>
      <c r="CY8" s="428"/>
      <c r="CZ8" s="428"/>
      <c r="DA8" s="429"/>
      <c r="DB8" s="427">
        <v>0.54</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31580</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-146598</v>
      </c>
      <c r="BO9" s="388"/>
      <c r="BP9" s="388"/>
      <c r="BQ9" s="388"/>
      <c r="BR9" s="388"/>
      <c r="BS9" s="388"/>
      <c r="BT9" s="388"/>
      <c r="BU9" s="389"/>
      <c r="BV9" s="387">
        <v>148724</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6.7</v>
      </c>
      <c r="CU9" s="385"/>
      <c r="CV9" s="385"/>
      <c r="CW9" s="385"/>
      <c r="CX9" s="385"/>
      <c r="CY9" s="385"/>
      <c r="CZ9" s="385"/>
      <c r="DA9" s="386"/>
      <c r="DB9" s="384">
        <v>6.4</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32119</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3248</v>
      </c>
      <c r="BO10" s="388"/>
      <c r="BP10" s="388"/>
      <c r="BQ10" s="388"/>
      <c r="BR10" s="388"/>
      <c r="BS10" s="388"/>
      <c r="BT10" s="388"/>
      <c r="BU10" s="389"/>
      <c r="BV10" s="387">
        <v>144979</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79</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32153</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270000</v>
      </c>
      <c r="BO12" s="388"/>
      <c r="BP12" s="388"/>
      <c r="BQ12" s="388"/>
      <c r="BR12" s="388"/>
      <c r="BS12" s="388"/>
      <c r="BT12" s="388"/>
      <c r="BU12" s="389"/>
      <c r="BV12" s="387">
        <v>208000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31990</v>
      </c>
      <c r="S13" s="469"/>
      <c r="T13" s="469"/>
      <c r="U13" s="469"/>
      <c r="V13" s="470"/>
      <c r="W13" s="403" t="s">
        <v>124</v>
      </c>
      <c r="X13" s="404"/>
      <c r="Y13" s="404"/>
      <c r="Z13" s="404"/>
      <c r="AA13" s="404"/>
      <c r="AB13" s="394"/>
      <c r="AC13" s="438">
        <v>469</v>
      </c>
      <c r="AD13" s="439"/>
      <c r="AE13" s="439"/>
      <c r="AF13" s="439"/>
      <c r="AG13" s="478"/>
      <c r="AH13" s="438">
        <v>448</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-413350</v>
      </c>
      <c r="BO13" s="388"/>
      <c r="BP13" s="388"/>
      <c r="BQ13" s="388"/>
      <c r="BR13" s="388"/>
      <c r="BS13" s="388"/>
      <c r="BT13" s="388"/>
      <c r="BU13" s="389"/>
      <c r="BV13" s="387">
        <v>85703</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3.5</v>
      </c>
      <c r="CU13" s="385"/>
      <c r="CV13" s="385"/>
      <c r="CW13" s="385"/>
      <c r="CX13" s="385"/>
      <c r="CY13" s="385"/>
      <c r="CZ13" s="385"/>
      <c r="DA13" s="386"/>
      <c r="DB13" s="384">
        <v>4.2</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32337</v>
      </c>
      <c r="S14" s="469"/>
      <c r="T14" s="469"/>
      <c r="U14" s="469"/>
      <c r="V14" s="470"/>
      <c r="W14" s="377"/>
      <c r="X14" s="378"/>
      <c r="Y14" s="378"/>
      <c r="Z14" s="378"/>
      <c r="AA14" s="378"/>
      <c r="AB14" s="367"/>
      <c r="AC14" s="471">
        <v>3.6</v>
      </c>
      <c r="AD14" s="472"/>
      <c r="AE14" s="472"/>
      <c r="AF14" s="472"/>
      <c r="AG14" s="473"/>
      <c r="AH14" s="471">
        <v>3.4</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122</v>
      </c>
      <c r="CU14" s="483"/>
      <c r="CV14" s="483"/>
      <c r="CW14" s="483"/>
      <c r="CX14" s="483"/>
      <c r="CY14" s="483"/>
      <c r="CZ14" s="483"/>
      <c r="DA14" s="484"/>
      <c r="DB14" s="482" t="s">
        <v>122</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32188</v>
      </c>
      <c r="S15" s="469"/>
      <c r="T15" s="469"/>
      <c r="U15" s="469"/>
      <c r="V15" s="470"/>
      <c r="W15" s="403" t="s">
        <v>131</v>
      </c>
      <c r="X15" s="404"/>
      <c r="Y15" s="404"/>
      <c r="Z15" s="404"/>
      <c r="AA15" s="404"/>
      <c r="AB15" s="394"/>
      <c r="AC15" s="438">
        <v>3259</v>
      </c>
      <c r="AD15" s="439"/>
      <c r="AE15" s="439"/>
      <c r="AF15" s="439"/>
      <c r="AG15" s="478"/>
      <c r="AH15" s="438">
        <v>3181</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2852017</v>
      </c>
      <c r="BO15" s="351"/>
      <c r="BP15" s="351"/>
      <c r="BQ15" s="351"/>
      <c r="BR15" s="351"/>
      <c r="BS15" s="351"/>
      <c r="BT15" s="351"/>
      <c r="BU15" s="352"/>
      <c r="BV15" s="350">
        <v>2780930</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25.1</v>
      </c>
      <c r="AD16" s="472"/>
      <c r="AE16" s="472"/>
      <c r="AF16" s="472"/>
      <c r="AG16" s="473"/>
      <c r="AH16" s="471">
        <v>24.4</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5138112</v>
      </c>
      <c r="BO16" s="388"/>
      <c r="BP16" s="388"/>
      <c r="BQ16" s="388"/>
      <c r="BR16" s="388"/>
      <c r="BS16" s="388"/>
      <c r="BT16" s="388"/>
      <c r="BU16" s="389"/>
      <c r="BV16" s="387">
        <v>5072290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135</v>
      </c>
      <c r="S17" s="489"/>
      <c r="T17" s="489"/>
      <c r="U17" s="489"/>
      <c r="V17" s="490"/>
      <c r="W17" s="403" t="s">
        <v>138</v>
      </c>
      <c r="X17" s="404"/>
      <c r="Y17" s="404"/>
      <c r="Z17" s="404"/>
      <c r="AA17" s="404"/>
      <c r="AB17" s="394"/>
      <c r="AC17" s="438">
        <v>9264</v>
      </c>
      <c r="AD17" s="439"/>
      <c r="AE17" s="439"/>
      <c r="AF17" s="439"/>
      <c r="AG17" s="478"/>
      <c r="AH17" s="438">
        <v>9404</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3582002</v>
      </c>
      <c r="BO17" s="388"/>
      <c r="BP17" s="388"/>
      <c r="BQ17" s="388"/>
      <c r="BR17" s="388"/>
      <c r="BS17" s="388"/>
      <c r="BT17" s="388"/>
      <c r="BU17" s="389"/>
      <c r="BV17" s="387">
        <v>3472905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48.64</v>
      </c>
      <c r="M18" s="500"/>
      <c r="N18" s="500"/>
      <c r="O18" s="500"/>
      <c r="P18" s="500"/>
      <c r="Q18" s="500"/>
      <c r="R18" s="501"/>
      <c r="S18" s="501"/>
      <c r="T18" s="501"/>
      <c r="U18" s="501"/>
      <c r="V18" s="502"/>
      <c r="W18" s="405"/>
      <c r="X18" s="406"/>
      <c r="Y18" s="406"/>
      <c r="Z18" s="406"/>
      <c r="AA18" s="406"/>
      <c r="AB18" s="397"/>
      <c r="AC18" s="503">
        <v>71.3</v>
      </c>
      <c r="AD18" s="504"/>
      <c r="AE18" s="504"/>
      <c r="AF18" s="504"/>
      <c r="AG18" s="505"/>
      <c r="AH18" s="503">
        <v>72.2</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5730755</v>
      </c>
      <c r="BO18" s="388"/>
      <c r="BP18" s="388"/>
      <c r="BQ18" s="388"/>
      <c r="BR18" s="388"/>
      <c r="BS18" s="388"/>
      <c r="BT18" s="388"/>
      <c r="BU18" s="389"/>
      <c r="BV18" s="387">
        <v>5649678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649</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7294879</v>
      </c>
      <c r="BO19" s="388"/>
      <c r="BP19" s="388"/>
      <c r="BQ19" s="388"/>
      <c r="BR19" s="388"/>
      <c r="BS19" s="388"/>
      <c r="BT19" s="388"/>
      <c r="BU19" s="389"/>
      <c r="BV19" s="387">
        <v>7315163</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11784</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7873473</v>
      </c>
      <c r="BO23" s="388"/>
      <c r="BP23" s="388"/>
      <c r="BQ23" s="388"/>
      <c r="BR23" s="388"/>
      <c r="BS23" s="388"/>
      <c r="BT23" s="388"/>
      <c r="BU23" s="389"/>
      <c r="BV23" s="387">
        <v>7504531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7277</v>
      </c>
      <c r="R24" s="439"/>
      <c r="S24" s="439"/>
      <c r="T24" s="439"/>
      <c r="U24" s="439"/>
      <c r="V24" s="478"/>
      <c r="W24" s="533"/>
      <c r="X24" s="521"/>
      <c r="Y24" s="522"/>
      <c r="Z24" s="437" t="s">
        <v>154</v>
      </c>
      <c r="AA24" s="417"/>
      <c r="AB24" s="417"/>
      <c r="AC24" s="417"/>
      <c r="AD24" s="417"/>
      <c r="AE24" s="417"/>
      <c r="AF24" s="417"/>
      <c r="AG24" s="418"/>
      <c r="AH24" s="438">
        <v>159</v>
      </c>
      <c r="AI24" s="439"/>
      <c r="AJ24" s="439"/>
      <c r="AK24" s="439"/>
      <c r="AL24" s="478"/>
      <c r="AM24" s="438">
        <v>487335</v>
      </c>
      <c r="AN24" s="439"/>
      <c r="AO24" s="439"/>
      <c r="AP24" s="439"/>
      <c r="AQ24" s="439"/>
      <c r="AR24" s="478"/>
      <c r="AS24" s="438">
        <v>3065</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7600430</v>
      </c>
      <c r="BO24" s="388"/>
      <c r="BP24" s="388"/>
      <c r="BQ24" s="388"/>
      <c r="BR24" s="388"/>
      <c r="BS24" s="388"/>
      <c r="BT24" s="388"/>
      <c r="BU24" s="389"/>
      <c r="BV24" s="387">
        <v>7307985</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6070</v>
      </c>
      <c r="R25" s="439"/>
      <c r="S25" s="439"/>
      <c r="T25" s="439"/>
      <c r="U25" s="439"/>
      <c r="V25" s="478"/>
      <c r="W25" s="533"/>
      <c r="X25" s="521"/>
      <c r="Y25" s="522"/>
      <c r="Z25" s="437" t="s">
        <v>157</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2312699</v>
      </c>
      <c r="BO25" s="351"/>
      <c r="BP25" s="351"/>
      <c r="BQ25" s="351"/>
      <c r="BR25" s="351"/>
      <c r="BS25" s="351"/>
      <c r="BT25" s="351"/>
      <c r="BU25" s="352"/>
      <c r="BV25" s="350">
        <v>670808</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5980</v>
      </c>
      <c r="R26" s="439"/>
      <c r="S26" s="439"/>
      <c r="T26" s="439"/>
      <c r="U26" s="439"/>
      <c r="V26" s="478"/>
      <c r="W26" s="533"/>
      <c r="X26" s="521"/>
      <c r="Y26" s="522"/>
      <c r="Z26" s="437" t="s">
        <v>160</v>
      </c>
      <c r="AA26" s="543"/>
      <c r="AB26" s="543"/>
      <c r="AC26" s="543"/>
      <c r="AD26" s="543"/>
      <c r="AE26" s="543"/>
      <c r="AF26" s="543"/>
      <c r="AG26" s="544"/>
      <c r="AH26" s="438">
        <v>9</v>
      </c>
      <c r="AI26" s="439"/>
      <c r="AJ26" s="439"/>
      <c r="AK26" s="439"/>
      <c r="AL26" s="478"/>
      <c r="AM26" s="438">
        <v>26064</v>
      </c>
      <c r="AN26" s="439"/>
      <c r="AO26" s="439"/>
      <c r="AP26" s="439"/>
      <c r="AQ26" s="439"/>
      <c r="AR26" s="478"/>
      <c r="AS26" s="438">
        <v>2896</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3500</v>
      </c>
      <c r="R27" s="439"/>
      <c r="S27" s="439"/>
      <c r="T27" s="439"/>
      <c r="U27" s="439"/>
      <c r="V27" s="478"/>
      <c r="W27" s="533"/>
      <c r="X27" s="521"/>
      <c r="Y27" s="522"/>
      <c r="Z27" s="437" t="s">
        <v>163</v>
      </c>
      <c r="AA27" s="417"/>
      <c r="AB27" s="417"/>
      <c r="AC27" s="417"/>
      <c r="AD27" s="417"/>
      <c r="AE27" s="417"/>
      <c r="AF27" s="417"/>
      <c r="AG27" s="418"/>
      <c r="AH27" s="438" t="s">
        <v>122</v>
      </c>
      <c r="AI27" s="439"/>
      <c r="AJ27" s="439"/>
      <c r="AK27" s="439"/>
      <c r="AL27" s="478"/>
      <c r="AM27" s="438" t="s">
        <v>122</v>
      </c>
      <c r="AN27" s="439"/>
      <c r="AO27" s="439"/>
      <c r="AP27" s="439"/>
      <c r="AQ27" s="439"/>
      <c r="AR27" s="478"/>
      <c r="AS27" s="438" t="s">
        <v>122</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314984</v>
      </c>
      <c r="BO27" s="557"/>
      <c r="BP27" s="557"/>
      <c r="BQ27" s="557"/>
      <c r="BR27" s="557"/>
      <c r="BS27" s="557"/>
      <c r="BT27" s="557"/>
      <c r="BU27" s="558"/>
      <c r="BV27" s="556">
        <v>314824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165</v>
      </c>
      <c r="F28" s="417"/>
      <c r="G28" s="417"/>
      <c r="H28" s="417"/>
      <c r="I28" s="417"/>
      <c r="J28" s="417"/>
      <c r="K28" s="418"/>
      <c r="L28" s="438">
        <v>1</v>
      </c>
      <c r="M28" s="439"/>
      <c r="N28" s="439"/>
      <c r="O28" s="439"/>
      <c r="P28" s="478"/>
      <c r="Q28" s="438">
        <v>3100</v>
      </c>
      <c r="R28" s="439"/>
      <c r="S28" s="439"/>
      <c r="T28" s="439"/>
      <c r="U28" s="439"/>
      <c r="V28" s="478"/>
      <c r="W28" s="533"/>
      <c r="X28" s="521"/>
      <c r="Y28" s="522"/>
      <c r="Z28" s="437" t="s">
        <v>166</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2082156</v>
      </c>
      <c r="BO28" s="351"/>
      <c r="BP28" s="351"/>
      <c r="BQ28" s="351"/>
      <c r="BR28" s="351"/>
      <c r="BS28" s="351"/>
      <c r="BT28" s="351"/>
      <c r="BU28" s="352"/>
      <c r="BV28" s="350">
        <v>2348908</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169</v>
      </c>
      <c r="F29" s="417"/>
      <c r="G29" s="417"/>
      <c r="H29" s="417"/>
      <c r="I29" s="417"/>
      <c r="J29" s="417"/>
      <c r="K29" s="418"/>
      <c r="L29" s="438">
        <v>11</v>
      </c>
      <c r="M29" s="439"/>
      <c r="N29" s="439"/>
      <c r="O29" s="439"/>
      <c r="P29" s="478"/>
      <c r="Q29" s="438">
        <v>2890</v>
      </c>
      <c r="R29" s="439"/>
      <c r="S29" s="439"/>
      <c r="T29" s="439"/>
      <c r="U29" s="439"/>
      <c r="V29" s="478"/>
      <c r="W29" s="534"/>
      <c r="X29" s="535"/>
      <c r="Y29" s="536"/>
      <c r="Z29" s="437" t="s">
        <v>170</v>
      </c>
      <c r="AA29" s="417"/>
      <c r="AB29" s="417"/>
      <c r="AC29" s="417"/>
      <c r="AD29" s="417"/>
      <c r="AE29" s="417"/>
      <c r="AF29" s="417"/>
      <c r="AG29" s="418"/>
      <c r="AH29" s="438">
        <v>159</v>
      </c>
      <c r="AI29" s="439"/>
      <c r="AJ29" s="439"/>
      <c r="AK29" s="439"/>
      <c r="AL29" s="478"/>
      <c r="AM29" s="438">
        <v>487335</v>
      </c>
      <c r="AN29" s="439"/>
      <c r="AO29" s="439"/>
      <c r="AP29" s="439"/>
      <c r="AQ29" s="439"/>
      <c r="AR29" s="478"/>
      <c r="AS29" s="438">
        <v>3065</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520284</v>
      </c>
      <c r="BO29" s="388"/>
      <c r="BP29" s="388"/>
      <c r="BQ29" s="388"/>
      <c r="BR29" s="388"/>
      <c r="BS29" s="388"/>
      <c r="BT29" s="388"/>
      <c r="BU29" s="389"/>
      <c r="BV29" s="387">
        <v>519846</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98.4</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2260859</v>
      </c>
      <c r="BO30" s="557"/>
      <c r="BP30" s="557"/>
      <c r="BQ30" s="557"/>
      <c r="BR30" s="557"/>
      <c r="BS30" s="557"/>
      <c r="BT30" s="557"/>
      <c r="BU30" s="558"/>
      <c r="BV30" s="556">
        <v>2076823</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IF('各会計、関係団体の財政状況及び健全化判断比率'!B30="","",'各会計、関係団体の財政状況及び健全化判断比率'!B30)</f>
        <v>水道事業会計</v>
      </c>
      <c r="AP34" s="569"/>
      <c r="AQ34" s="569"/>
      <c r="AR34" s="569"/>
      <c r="AS34" s="569"/>
      <c r="AT34" s="569"/>
      <c r="AU34" s="569"/>
      <c r="AV34" s="569"/>
      <c r="AW34" s="569"/>
      <c r="AX34" s="569"/>
      <c r="AY34" s="569"/>
      <c r="AZ34" s="569"/>
      <c r="BA34" s="569"/>
      <c r="BB34" s="569"/>
      <c r="BC34" s="569"/>
      <c r="BD34" s="167"/>
      <c r="BE34" s="568" t="str">
        <f>IF(BG34="","",MAX(C34:D43,U34:V43,AM34:AN43)+1)</f>
        <v/>
      </c>
      <c r="BF34" s="568"/>
      <c r="BG34" s="569"/>
      <c r="BH34" s="569"/>
      <c r="BI34" s="569"/>
      <c r="BJ34" s="569"/>
      <c r="BK34" s="569"/>
      <c r="BL34" s="569"/>
      <c r="BM34" s="569"/>
      <c r="BN34" s="569"/>
      <c r="BO34" s="569"/>
      <c r="BP34" s="569"/>
      <c r="BQ34" s="569"/>
      <c r="BR34" s="569"/>
      <c r="BS34" s="569"/>
      <c r="BT34" s="569"/>
      <c r="BU34" s="569"/>
      <c r="BV34" s="167"/>
      <c r="BW34" s="568">
        <f>IF(BY34="","",MAX(C34:D43,U34:V43,AM34:AN43,BE34:BF43)+1)</f>
        <v>7</v>
      </c>
      <c r="BX34" s="568"/>
      <c r="BY34" s="569" t="str">
        <f>IF('各会計、関係団体の財政状況及び健全化判断比率'!B68="","",'各会計、関係団体の財政状況及び健全化判断比率'!B68)</f>
        <v>遠賀・中間地域広域行政事務組合（一般会計）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岡垣町土地開発公社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住宅新築資金等貸付事業特別会計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後期高齢者医療特別会計</v>
      </c>
      <c r="X35" s="569"/>
      <c r="Y35" s="569"/>
      <c r="Z35" s="569"/>
      <c r="AA35" s="569"/>
      <c r="AB35" s="569"/>
      <c r="AC35" s="569"/>
      <c r="AD35" s="569"/>
      <c r="AE35" s="569"/>
      <c r="AF35" s="569"/>
      <c r="AG35" s="569"/>
      <c r="AH35" s="569"/>
      <c r="AI35" s="569"/>
      <c r="AJ35" s="569"/>
      <c r="AK35" s="569"/>
      <c r="AL35" s="167"/>
      <c r="AM35" s="568">
        <f t="shared" ref="AM35:AM43" si="0">IF(AO35="","",AM34+1)</f>
        <v>6</v>
      </c>
      <c r="AN35" s="568"/>
      <c r="AO35" s="569" t="str">
        <f>IF('各会計、関係団体の財政状況及び健全化判断比率'!B31="","",'各会計、関係団体の財政状況及び健全化判断比率'!B31)</f>
        <v>下水道事業会計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8</v>
      </c>
      <c r="BX35" s="568"/>
      <c r="BY35" s="569" t="str">
        <f>IF('各会計、関係団体の財政状況及び健全化判断比率'!B69="","",'各会計、関係団体の財政状況及び健全化判断比率'!B69)</f>
        <v>遠賀・中間地域広域行政事務組合（公共用地先行取得事業特別会計）</v>
      </c>
      <c r="BZ35" s="569"/>
      <c r="CA35" s="569"/>
      <c r="CB35" s="569"/>
      <c r="CC35" s="569"/>
      <c r="CD35" s="569"/>
      <c r="CE35" s="569"/>
      <c r="CF35" s="569"/>
      <c r="CG35" s="569"/>
      <c r="CH35" s="569"/>
      <c r="CI35" s="569"/>
      <c r="CJ35" s="569"/>
      <c r="CK35" s="569"/>
      <c r="CL35" s="569"/>
      <c r="CM35" s="569"/>
      <c r="CN35" s="167"/>
      <c r="CO35" s="568">
        <f t="shared" ref="CO35:CO43" si="3">IF(CQ35="","",CO34+1)</f>
        <v>18</v>
      </c>
      <c r="CP35" s="568"/>
      <c r="CQ35" s="569" t="str">
        <f>IF('各会計、関係団体の財政状況及び健全化判断比率'!BS8="","",'各会計、関係団体の財政状況及び健全化判断比率'!BS8)</f>
        <v>岡垣サンリーアイ文化スポーツ振興財団</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t="str">
        <f t="shared" ref="U36:U43" si="4">IF(W36="","",U35+1)</f>
        <v/>
      </c>
      <c r="V36" s="568"/>
      <c r="W36" s="569"/>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9</v>
      </c>
      <c r="BX36" s="568"/>
      <c r="BY36" s="569" t="str">
        <f>IF('各会計、関係団体の財政状況及び健全化判断比率'!B70="","",'各会計、関係団体の財政状況及び健全化判断比率'!B70)</f>
        <v>福岡県介護保険広域連合（一般会計）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10</v>
      </c>
      <c r="BX37" s="568"/>
      <c r="BY37" s="569" t="str">
        <f>IF('各会計、関係団体の財政状況及び健全化判断比率'!B71="","",'各会計、関係団体の財政状況及び健全化判断比率'!B71)</f>
        <v>福岡県介護保険広域連合（介護保険事業特別会計）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11</v>
      </c>
      <c r="BX38" s="568"/>
      <c r="BY38" s="569" t="str">
        <f>IF('各会計、関係団体の財政状況及び健全化判断比率'!B72="","",'各会計、関係団体の財政状況及び健全化判断比率'!B72)</f>
        <v>福岡県後期高齢者医療広域連合（一般会計）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12</v>
      </c>
      <c r="BX39" s="568"/>
      <c r="BY39" s="569" t="str">
        <f>IF('各会計、関係団体の財政状況及び健全化判断比率'!B73="","",'各会計、関係団体の財政状況及び健全化判断比率'!B73)</f>
        <v>福岡県後期高齢者医療広域連合（後期高齢者医療特別会計）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13</v>
      </c>
      <c r="BX40" s="568"/>
      <c r="BY40" s="569" t="str">
        <f>IF('各会計、関係団体の財政状況及び健全化判断比率'!B74="","",'各会計、関係団体の財政状況及び健全化判断比率'!B74)</f>
        <v>福岡県自治振興組合（一般会計）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14</v>
      </c>
      <c r="BX41" s="568"/>
      <c r="BY41" s="569" t="str">
        <f>IF('各会計、関係団体の財政状況及び健全化判断比率'!B75="","",'各会計、関係団体の財政状況及び健全化判断比率'!B75)</f>
        <v>福岡県自治振興組合（公文書館事業特別会計）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15</v>
      </c>
      <c r="BX42" s="568"/>
      <c r="BY42" s="569" t="str">
        <f>IF('各会計、関係団体の財政状況及び健全化判断比率'!B76="","",'各会計、関係団体の財政状況及び健全化判断比率'!B76)</f>
        <v>福岡県市町村消防団員等公務災害補償組合（一般会計）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16</v>
      </c>
      <c r="BX43" s="568"/>
      <c r="BY43" s="569" t="str">
        <f>IF('各会計、関係団体の財政状況及び健全化判断比率'!B77="","",'各会計、関係団体の財政状況及び健全化判断比率'!B77)</f>
        <v>福岡県自治会館管理組合（一般会計）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525</v>
      </c>
      <c r="D34" s="1154"/>
      <c r="E34" s="1155"/>
      <c r="F34" s="32" t="s">
        <v>526</v>
      </c>
      <c r="G34" s="33" t="s">
        <v>527</v>
      </c>
      <c r="H34" s="33">
        <v>0.46</v>
      </c>
      <c r="I34" s="33" t="s">
        <v>528</v>
      </c>
      <c r="J34" s="34" t="s">
        <v>529</v>
      </c>
      <c r="K34" s="22"/>
      <c r="L34" s="22"/>
      <c r="M34" s="22"/>
      <c r="N34" s="22"/>
      <c r="O34" s="22"/>
      <c r="P34" s="22"/>
    </row>
    <row r="35" spans="1:16" ht="39" customHeight="1">
      <c r="A35" s="22"/>
      <c r="B35" s="35"/>
      <c r="C35" s="1148" t="s">
        <v>530</v>
      </c>
      <c r="D35" s="1149"/>
      <c r="E35" s="1150"/>
      <c r="F35" s="36">
        <v>8.8699999999999992</v>
      </c>
      <c r="G35" s="37">
        <v>8.57</v>
      </c>
      <c r="H35" s="37">
        <v>7.89</v>
      </c>
      <c r="I35" s="37">
        <v>7.68</v>
      </c>
      <c r="J35" s="38">
        <v>7.4</v>
      </c>
      <c r="K35" s="22"/>
      <c r="L35" s="22"/>
      <c r="M35" s="22"/>
      <c r="N35" s="22"/>
      <c r="O35" s="22"/>
      <c r="P35" s="22"/>
    </row>
    <row r="36" spans="1:16" ht="39" customHeight="1">
      <c r="A36" s="22"/>
      <c r="B36" s="35"/>
      <c r="C36" s="1148" t="s">
        <v>531</v>
      </c>
      <c r="D36" s="1149"/>
      <c r="E36" s="1150"/>
      <c r="F36" s="36">
        <v>4.99</v>
      </c>
      <c r="G36" s="37">
        <v>5.37</v>
      </c>
      <c r="H36" s="37">
        <v>5.84</v>
      </c>
      <c r="I36" s="37">
        <v>6.55</v>
      </c>
      <c r="J36" s="38">
        <v>6.08</v>
      </c>
      <c r="K36" s="22"/>
      <c r="L36" s="22"/>
      <c r="M36" s="22"/>
      <c r="N36" s="22"/>
      <c r="O36" s="22"/>
      <c r="P36" s="22"/>
    </row>
    <row r="37" spans="1:16" ht="39" customHeight="1">
      <c r="A37" s="22"/>
      <c r="B37" s="35"/>
      <c r="C37" s="1148" t="s">
        <v>532</v>
      </c>
      <c r="D37" s="1149"/>
      <c r="E37" s="1150"/>
      <c r="F37" s="36">
        <v>5.7</v>
      </c>
      <c r="G37" s="37">
        <v>4.8</v>
      </c>
      <c r="H37" s="37">
        <v>4.47</v>
      </c>
      <c r="I37" s="37">
        <v>6.83</v>
      </c>
      <c r="J37" s="38">
        <v>4.45</v>
      </c>
      <c r="K37" s="22"/>
      <c r="L37" s="22"/>
      <c r="M37" s="22"/>
      <c r="N37" s="22"/>
      <c r="O37" s="22"/>
      <c r="P37" s="22"/>
    </row>
    <row r="38" spans="1:16" ht="39" customHeight="1">
      <c r="A38" s="22"/>
      <c r="B38" s="35"/>
      <c r="C38" s="1148" t="s">
        <v>533</v>
      </c>
      <c r="D38" s="1149"/>
      <c r="E38" s="1150"/>
      <c r="F38" s="36">
        <v>0.16</v>
      </c>
      <c r="G38" s="37">
        <v>0.22</v>
      </c>
      <c r="H38" s="37">
        <v>0.22</v>
      </c>
      <c r="I38" s="37">
        <v>0.18</v>
      </c>
      <c r="J38" s="38">
        <v>0.19</v>
      </c>
      <c r="K38" s="22"/>
      <c r="L38" s="22"/>
      <c r="M38" s="22"/>
      <c r="N38" s="22"/>
      <c r="O38" s="22"/>
      <c r="P38" s="22"/>
    </row>
    <row r="39" spans="1:16" ht="39" customHeight="1">
      <c r="A39" s="22"/>
      <c r="B39" s="35"/>
      <c r="C39" s="1148" t="s">
        <v>534</v>
      </c>
      <c r="D39" s="1149"/>
      <c r="E39" s="1150"/>
      <c r="F39" s="36">
        <v>0.03</v>
      </c>
      <c r="G39" s="37">
        <v>0.03</v>
      </c>
      <c r="H39" s="37">
        <v>0.04</v>
      </c>
      <c r="I39" s="37">
        <v>0.04</v>
      </c>
      <c r="J39" s="38">
        <v>0.04</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535</v>
      </c>
      <c r="D42" s="1149"/>
      <c r="E42" s="1150"/>
      <c r="F42" s="36" t="s">
        <v>476</v>
      </c>
      <c r="G42" s="37" t="s">
        <v>476</v>
      </c>
      <c r="H42" s="37" t="s">
        <v>476</v>
      </c>
      <c r="I42" s="37" t="s">
        <v>476</v>
      </c>
      <c r="J42" s="38" t="s">
        <v>476</v>
      </c>
      <c r="K42" s="22"/>
      <c r="L42" s="22"/>
      <c r="M42" s="22"/>
      <c r="N42" s="22"/>
      <c r="O42" s="22"/>
      <c r="P42" s="22"/>
    </row>
    <row r="43" spans="1:16" ht="39" customHeight="1" thickBot="1">
      <c r="A43" s="22"/>
      <c r="B43" s="40"/>
      <c r="C43" s="1151" t="s">
        <v>536</v>
      </c>
      <c r="D43" s="1152"/>
      <c r="E43" s="115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516</v>
      </c>
      <c r="L45" s="60">
        <v>538</v>
      </c>
      <c r="M45" s="60">
        <v>419</v>
      </c>
      <c r="N45" s="60">
        <v>483</v>
      </c>
      <c r="O45" s="61">
        <v>510</v>
      </c>
      <c r="P45" s="48"/>
      <c r="Q45" s="48"/>
      <c r="R45" s="48"/>
      <c r="S45" s="48"/>
      <c r="T45" s="48"/>
      <c r="U45" s="48"/>
    </row>
    <row r="46" spans="1:21" ht="30.75" customHeight="1">
      <c r="A46" s="48"/>
      <c r="B46" s="1166"/>
      <c r="C46" s="1167"/>
      <c r="D46" s="62"/>
      <c r="E46" s="1158" t="s">
        <v>13</v>
      </c>
      <c r="F46" s="1158"/>
      <c r="G46" s="1158"/>
      <c r="H46" s="1158"/>
      <c r="I46" s="1158"/>
      <c r="J46" s="1159"/>
      <c r="K46" s="63" t="s">
        <v>476</v>
      </c>
      <c r="L46" s="64" t="s">
        <v>476</v>
      </c>
      <c r="M46" s="64" t="s">
        <v>476</v>
      </c>
      <c r="N46" s="64" t="s">
        <v>476</v>
      </c>
      <c r="O46" s="65" t="s">
        <v>476</v>
      </c>
      <c r="P46" s="48"/>
      <c r="Q46" s="48"/>
      <c r="R46" s="48"/>
      <c r="S46" s="48"/>
      <c r="T46" s="48"/>
      <c r="U46" s="48"/>
    </row>
    <row r="47" spans="1:21" ht="30.75" customHeight="1">
      <c r="A47" s="48"/>
      <c r="B47" s="1166"/>
      <c r="C47" s="1167"/>
      <c r="D47" s="62"/>
      <c r="E47" s="1158" t="s">
        <v>14</v>
      </c>
      <c r="F47" s="1158"/>
      <c r="G47" s="1158"/>
      <c r="H47" s="1158"/>
      <c r="I47" s="1158"/>
      <c r="J47" s="1159"/>
      <c r="K47" s="63">
        <v>3</v>
      </c>
      <c r="L47" s="64">
        <v>3</v>
      </c>
      <c r="M47" s="64">
        <v>3</v>
      </c>
      <c r="N47" s="64" t="s">
        <v>476</v>
      </c>
      <c r="O47" s="65" t="s">
        <v>476</v>
      </c>
      <c r="P47" s="48"/>
      <c r="Q47" s="48"/>
      <c r="R47" s="48"/>
      <c r="S47" s="48"/>
      <c r="T47" s="48"/>
      <c r="U47" s="48"/>
    </row>
    <row r="48" spans="1:21" ht="30.75" customHeight="1">
      <c r="A48" s="48"/>
      <c r="B48" s="1166"/>
      <c r="C48" s="1167"/>
      <c r="D48" s="62"/>
      <c r="E48" s="1158" t="s">
        <v>15</v>
      </c>
      <c r="F48" s="1158"/>
      <c r="G48" s="1158"/>
      <c r="H48" s="1158"/>
      <c r="I48" s="1158"/>
      <c r="J48" s="1159"/>
      <c r="K48" s="63">
        <v>429</v>
      </c>
      <c r="L48" s="64">
        <v>431</v>
      </c>
      <c r="M48" s="64">
        <v>429</v>
      </c>
      <c r="N48" s="64">
        <v>429</v>
      </c>
      <c r="O48" s="65">
        <v>428</v>
      </c>
      <c r="P48" s="48"/>
      <c r="Q48" s="48"/>
      <c r="R48" s="48"/>
      <c r="S48" s="48"/>
      <c r="T48" s="48"/>
      <c r="U48" s="48"/>
    </row>
    <row r="49" spans="1:21" ht="30.75" customHeight="1">
      <c r="A49" s="48"/>
      <c r="B49" s="1166"/>
      <c r="C49" s="1167"/>
      <c r="D49" s="62"/>
      <c r="E49" s="1158" t="s">
        <v>16</v>
      </c>
      <c r="F49" s="1158"/>
      <c r="G49" s="1158"/>
      <c r="H49" s="1158"/>
      <c r="I49" s="1158"/>
      <c r="J49" s="1159"/>
      <c r="K49" s="63">
        <v>94</v>
      </c>
      <c r="L49" s="64">
        <v>102</v>
      </c>
      <c r="M49" s="64">
        <v>94</v>
      </c>
      <c r="N49" s="64">
        <v>96</v>
      </c>
      <c r="O49" s="65">
        <v>98</v>
      </c>
      <c r="P49" s="48"/>
      <c r="Q49" s="48"/>
      <c r="R49" s="48"/>
      <c r="S49" s="48"/>
      <c r="T49" s="48"/>
      <c r="U49" s="48"/>
    </row>
    <row r="50" spans="1:21" ht="30.75" customHeight="1">
      <c r="A50" s="48"/>
      <c r="B50" s="1166"/>
      <c r="C50" s="1167"/>
      <c r="D50" s="62"/>
      <c r="E50" s="1158" t="s">
        <v>17</v>
      </c>
      <c r="F50" s="1158"/>
      <c r="G50" s="1158"/>
      <c r="H50" s="1158"/>
      <c r="I50" s="1158"/>
      <c r="J50" s="1159"/>
      <c r="K50" s="63" t="s">
        <v>476</v>
      </c>
      <c r="L50" s="64" t="s">
        <v>476</v>
      </c>
      <c r="M50" s="64" t="s">
        <v>476</v>
      </c>
      <c r="N50" s="64" t="s">
        <v>476</v>
      </c>
      <c r="O50" s="65" t="s">
        <v>476</v>
      </c>
      <c r="P50" s="48"/>
      <c r="Q50" s="48"/>
      <c r="R50" s="48"/>
      <c r="S50" s="48"/>
      <c r="T50" s="48"/>
      <c r="U50" s="48"/>
    </row>
    <row r="51" spans="1:21" ht="30.75" customHeight="1">
      <c r="A51" s="48"/>
      <c r="B51" s="1168"/>
      <c r="C51" s="1169"/>
      <c r="D51" s="66"/>
      <c r="E51" s="1158" t="s">
        <v>18</v>
      </c>
      <c r="F51" s="1158"/>
      <c r="G51" s="1158"/>
      <c r="H51" s="1158"/>
      <c r="I51" s="1158"/>
      <c r="J51" s="1159"/>
      <c r="K51" s="63" t="s">
        <v>476</v>
      </c>
      <c r="L51" s="64" t="s">
        <v>476</v>
      </c>
      <c r="M51" s="64" t="s">
        <v>476</v>
      </c>
      <c r="N51" s="64" t="s">
        <v>476</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791</v>
      </c>
      <c r="L52" s="64">
        <v>764</v>
      </c>
      <c r="M52" s="64">
        <v>804</v>
      </c>
      <c r="N52" s="64">
        <v>768</v>
      </c>
      <c r="O52" s="65">
        <v>831</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251</v>
      </c>
      <c r="L53" s="69">
        <v>310</v>
      </c>
      <c r="M53" s="69">
        <v>141</v>
      </c>
      <c r="N53" s="69">
        <v>240</v>
      </c>
      <c r="O53" s="70">
        <v>205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2" t="s">
        <v>24</v>
      </c>
      <c r="C41" s="1173"/>
      <c r="D41" s="81"/>
      <c r="E41" s="1178" t="s">
        <v>25</v>
      </c>
      <c r="F41" s="1178"/>
      <c r="G41" s="1178"/>
      <c r="H41" s="1179"/>
      <c r="I41" s="82">
        <v>6207</v>
      </c>
      <c r="J41" s="83">
        <v>6685</v>
      </c>
      <c r="K41" s="83">
        <v>6984</v>
      </c>
      <c r="L41" s="83">
        <v>7505</v>
      </c>
      <c r="M41" s="84">
        <v>7873</v>
      </c>
    </row>
    <row r="42" spans="2:13" ht="27.75" customHeight="1">
      <c r="B42" s="1174"/>
      <c r="C42" s="1175"/>
      <c r="D42" s="85"/>
      <c r="E42" s="1180" t="s">
        <v>26</v>
      </c>
      <c r="F42" s="1180"/>
      <c r="G42" s="1180"/>
      <c r="H42" s="1181"/>
      <c r="I42" s="86" t="s">
        <v>476</v>
      </c>
      <c r="J42" s="87">
        <v>25</v>
      </c>
      <c r="K42" s="87">
        <v>29</v>
      </c>
      <c r="L42" s="87">
        <v>25</v>
      </c>
      <c r="M42" s="88">
        <v>15</v>
      </c>
    </row>
    <row r="43" spans="2:13" ht="27.75" customHeight="1">
      <c r="B43" s="1174"/>
      <c r="C43" s="1175"/>
      <c r="D43" s="85"/>
      <c r="E43" s="1180" t="s">
        <v>27</v>
      </c>
      <c r="F43" s="1180"/>
      <c r="G43" s="1180"/>
      <c r="H43" s="1181"/>
      <c r="I43" s="86">
        <v>4867</v>
      </c>
      <c r="J43" s="87">
        <v>4672</v>
      </c>
      <c r="K43" s="87">
        <v>4412</v>
      </c>
      <c r="L43" s="87">
        <v>4187</v>
      </c>
      <c r="M43" s="88">
        <v>3971</v>
      </c>
    </row>
    <row r="44" spans="2:13" ht="27.75" customHeight="1">
      <c r="B44" s="1174"/>
      <c r="C44" s="1175"/>
      <c r="D44" s="85"/>
      <c r="E44" s="1180" t="s">
        <v>28</v>
      </c>
      <c r="F44" s="1180"/>
      <c r="G44" s="1180"/>
      <c r="H44" s="1181"/>
      <c r="I44" s="86">
        <v>830</v>
      </c>
      <c r="J44" s="87">
        <v>942</v>
      </c>
      <c r="K44" s="87">
        <v>879</v>
      </c>
      <c r="L44" s="87">
        <v>812</v>
      </c>
      <c r="M44" s="88">
        <v>721</v>
      </c>
    </row>
    <row r="45" spans="2:13" ht="27.75" customHeight="1">
      <c r="B45" s="1174"/>
      <c r="C45" s="1175"/>
      <c r="D45" s="85"/>
      <c r="E45" s="1180" t="s">
        <v>29</v>
      </c>
      <c r="F45" s="1180"/>
      <c r="G45" s="1180"/>
      <c r="H45" s="1181"/>
      <c r="I45" s="86">
        <v>1331</v>
      </c>
      <c r="J45" s="87">
        <v>1350</v>
      </c>
      <c r="K45" s="87">
        <v>1247</v>
      </c>
      <c r="L45" s="87">
        <v>1187</v>
      </c>
      <c r="M45" s="88">
        <v>1200</v>
      </c>
    </row>
    <row r="46" spans="2:13" ht="27.75" customHeight="1">
      <c r="B46" s="1174"/>
      <c r="C46" s="1175"/>
      <c r="D46" s="89"/>
      <c r="E46" s="1180" t="s">
        <v>30</v>
      </c>
      <c r="F46" s="1180"/>
      <c r="G46" s="1180"/>
      <c r="H46" s="1181"/>
      <c r="I46" s="86">
        <v>154</v>
      </c>
      <c r="J46" s="87" t="s">
        <v>476</v>
      </c>
      <c r="K46" s="87" t="s">
        <v>476</v>
      </c>
      <c r="L46" s="87" t="s">
        <v>476</v>
      </c>
      <c r="M46" s="88" t="s">
        <v>476</v>
      </c>
    </row>
    <row r="47" spans="2:13" ht="27.75" customHeight="1">
      <c r="B47" s="1174"/>
      <c r="C47" s="1175"/>
      <c r="D47" s="90"/>
      <c r="E47" s="1182" t="s">
        <v>31</v>
      </c>
      <c r="F47" s="1183"/>
      <c r="G47" s="1183"/>
      <c r="H47" s="1184"/>
      <c r="I47" s="86" t="s">
        <v>476</v>
      </c>
      <c r="J47" s="87" t="s">
        <v>476</v>
      </c>
      <c r="K47" s="87" t="s">
        <v>476</v>
      </c>
      <c r="L47" s="87" t="s">
        <v>476</v>
      </c>
      <c r="M47" s="88" t="s">
        <v>476</v>
      </c>
    </row>
    <row r="48" spans="2:13" ht="27.75" customHeight="1">
      <c r="B48" s="1174"/>
      <c r="C48" s="1175"/>
      <c r="D48" s="85"/>
      <c r="E48" s="1180" t="s">
        <v>32</v>
      </c>
      <c r="F48" s="1180"/>
      <c r="G48" s="1180"/>
      <c r="H48" s="1181"/>
      <c r="I48" s="86" t="s">
        <v>476</v>
      </c>
      <c r="J48" s="87" t="s">
        <v>476</v>
      </c>
      <c r="K48" s="87" t="s">
        <v>476</v>
      </c>
      <c r="L48" s="87" t="s">
        <v>476</v>
      </c>
      <c r="M48" s="88" t="s">
        <v>476</v>
      </c>
    </row>
    <row r="49" spans="2:13" ht="27.75" customHeight="1">
      <c r="B49" s="1176"/>
      <c r="C49" s="1177"/>
      <c r="D49" s="85"/>
      <c r="E49" s="1180" t="s">
        <v>33</v>
      </c>
      <c r="F49" s="1180"/>
      <c r="G49" s="1180"/>
      <c r="H49" s="1181"/>
      <c r="I49" s="86" t="s">
        <v>476</v>
      </c>
      <c r="J49" s="87" t="s">
        <v>476</v>
      </c>
      <c r="K49" s="87" t="s">
        <v>476</v>
      </c>
      <c r="L49" s="87" t="s">
        <v>476</v>
      </c>
      <c r="M49" s="88" t="s">
        <v>476</v>
      </c>
    </row>
    <row r="50" spans="2:13" ht="27.75" customHeight="1">
      <c r="B50" s="1185" t="s">
        <v>34</v>
      </c>
      <c r="C50" s="1186"/>
      <c r="D50" s="91"/>
      <c r="E50" s="1180" t="s">
        <v>35</v>
      </c>
      <c r="F50" s="1180"/>
      <c r="G50" s="1180"/>
      <c r="H50" s="1181"/>
      <c r="I50" s="86">
        <v>5680</v>
      </c>
      <c r="J50" s="87">
        <v>5711</v>
      </c>
      <c r="K50" s="87">
        <v>5238</v>
      </c>
      <c r="L50" s="87">
        <v>5089</v>
      </c>
      <c r="M50" s="88">
        <v>5058</v>
      </c>
    </row>
    <row r="51" spans="2:13" ht="27.75" customHeight="1">
      <c r="B51" s="1174"/>
      <c r="C51" s="1175"/>
      <c r="D51" s="85"/>
      <c r="E51" s="1180" t="s">
        <v>36</v>
      </c>
      <c r="F51" s="1180"/>
      <c r="G51" s="1180"/>
      <c r="H51" s="1181"/>
      <c r="I51" s="86">
        <v>356</v>
      </c>
      <c r="J51" s="87">
        <v>180</v>
      </c>
      <c r="K51" s="87">
        <v>177</v>
      </c>
      <c r="L51" s="87">
        <v>149</v>
      </c>
      <c r="M51" s="88">
        <v>134</v>
      </c>
    </row>
    <row r="52" spans="2:13" ht="27.75" customHeight="1">
      <c r="B52" s="1176"/>
      <c r="C52" s="1177"/>
      <c r="D52" s="85"/>
      <c r="E52" s="1180" t="s">
        <v>37</v>
      </c>
      <c r="F52" s="1180"/>
      <c r="G52" s="1180"/>
      <c r="H52" s="1181"/>
      <c r="I52" s="86">
        <v>9800</v>
      </c>
      <c r="J52" s="87">
        <v>9853</v>
      </c>
      <c r="K52" s="87">
        <v>9859</v>
      </c>
      <c r="L52" s="87">
        <v>9780</v>
      </c>
      <c r="M52" s="88">
        <v>9673</v>
      </c>
    </row>
    <row r="53" spans="2:13" ht="27.75" customHeight="1" thickBot="1">
      <c r="B53" s="1187" t="s">
        <v>38</v>
      </c>
      <c r="C53" s="1188"/>
      <c r="D53" s="92"/>
      <c r="E53" s="1189" t="s">
        <v>39</v>
      </c>
      <c r="F53" s="1189"/>
      <c r="G53" s="1189"/>
      <c r="H53" s="1190"/>
      <c r="I53" s="93">
        <v>-2446</v>
      </c>
      <c r="J53" s="94">
        <v>-2070</v>
      </c>
      <c r="K53" s="94">
        <v>-1724</v>
      </c>
      <c r="L53" s="94">
        <v>-1303</v>
      </c>
      <c r="M53" s="95">
        <v>-1083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515</v>
      </c>
      <c r="G2" s="113"/>
      <c r="H2" s="114"/>
    </row>
    <row r="3" spans="1:8">
      <c r="A3" s="110" t="s">
        <v>508</v>
      </c>
      <c r="B3" s="115"/>
      <c r="C3" s="116"/>
      <c r="D3" s="117">
        <v>29466</v>
      </c>
      <c r="E3" s="118"/>
      <c r="F3" s="119">
        <v>46819</v>
      </c>
      <c r="G3" s="120"/>
      <c r="H3" s="121"/>
    </row>
    <row r="4" spans="1:8">
      <c r="A4" s="122"/>
      <c r="B4" s="123"/>
      <c r="C4" s="124"/>
      <c r="D4" s="125">
        <v>17239</v>
      </c>
      <c r="E4" s="126"/>
      <c r="F4" s="127">
        <v>24121</v>
      </c>
      <c r="G4" s="128"/>
      <c r="H4" s="129"/>
    </row>
    <row r="5" spans="1:8">
      <c r="A5" s="110" t="s">
        <v>510</v>
      </c>
      <c r="B5" s="115"/>
      <c r="C5" s="116"/>
      <c r="D5" s="117">
        <v>45451</v>
      </c>
      <c r="E5" s="118"/>
      <c r="F5" s="119">
        <v>53270</v>
      </c>
      <c r="G5" s="120"/>
      <c r="H5" s="121"/>
    </row>
    <row r="6" spans="1:8">
      <c r="A6" s="122"/>
      <c r="B6" s="123"/>
      <c r="C6" s="124"/>
      <c r="D6" s="125">
        <v>19263</v>
      </c>
      <c r="E6" s="126"/>
      <c r="F6" s="127">
        <v>24316</v>
      </c>
      <c r="G6" s="128"/>
      <c r="H6" s="129"/>
    </row>
    <row r="7" spans="1:8">
      <c r="A7" s="110" t="s">
        <v>511</v>
      </c>
      <c r="B7" s="115"/>
      <c r="C7" s="116"/>
      <c r="D7" s="117">
        <v>40949</v>
      </c>
      <c r="E7" s="118"/>
      <c r="F7" s="119">
        <v>53292</v>
      </c>
      <c r="G7" s="120"/>
      <c r="H7" s="121"/>
    </row>
    <row r="8" spans="1:8">
      <c r="A8" s="122"/>
      <c r="B8" s="123"/>
      <c r="C8" s="124"/>
      <c r="D8" s="125">
        <v>16307</v>
      </c>
      <c r="E8" s="126"/>
      <c r="F8" s="127">
        <v>28900</v>
      </c>
      <c r="G8" s="128"/>
      <c r="H8" s="129"/>
    </row>
    <row r="9" spans="1:8">
      <c r="A9" s="110" t="s">
        <v>512</v>
      </c>
      <c r="B9" s="115"/>
      <c r="C9" s="116"/>
      <c r="D9" s="117">
        <v>45468</v>
      </c>
      <c r="E9" s="118"/>
      <c r="F9" s="119">
        <v>49919</v>
      </c>
      <c r="G9" s="120"/>
      <c r="H9" s="121"/>
    </row>
    <row r="10" spans="1:8">
      <c r="A10" s="122"/>
      <c r="B10" s="123"/>
      <c r="C10" s="124"/>
      <c r="D10" s="125">
        <v>23224</v>
      </c>
      <c r="E10" s="126"/>
      <c r="F10" s="127">
        <v>26398</v>
      </c>
      <c r="G10" s="128"/>
      <c r="H10" s="129"/>
    </row>
    <row r="11" spans="1:8">
      <c r="A11" s="110" t="s">
        <v>513</v>
      </c>
      <c r="B11" s="115"/>
      <c r="C11" s="116"/>
      <c r="D11" s="117">
        <v>41823</v>
      </c>
      <c r="E11" s="118"/>
      <c r="F11" s="119">
        <v>47738</v>
      </c>
      <c r="G11" s="120"/>
      <c r="H11" s="121"/>
    </row>
    <row r="12" spans="1:8">
      <c r="A12" s="122"/>
      <c r="B12" s="123"/>
      <c r="C12" s="130"/>
      <c r="D12" s="125">
        <v>20251</v>
      </c>
      <c r="E12" s="126"/>
      <c r="F12" s="127">
        <v>24937</v>
      </c>
      <c r="G12" s="128"/>
      <c r="H12" s="129"/>
    </row>
    <row r="13" spans="1:8">
      <c r="A13" s="110"/>
      <c r="B13" s="115"/>
      <c r="C13" s="131"/>
      <c r="D13" s="132">
        <v>40631</v>
      </c>
      <c r="E13" s="133"/>
      <c r="F13" s="134">
        <v>50208</v>
      </c>
      <c r="G13" s="135"/>
      <c r="H13" s="121"/>
    </row>
    <row r="14" spans="1:8">
      <c r="A14" s="122"/>
      <c r="B14" s="123"/>
      <c r="C14" s="124"/>
      <c r="D14" s="125">
        <v>19257</v>
      </c>
      <c r="E14" s="126"/>
      <c r="F14" s="127">
        <v>25734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5.74</v>
      </c>
      <c r="C19" s="136">
        <f>ROUND(VALUE(SUBSTITUTE(実質収支比率等に係る経年分析!G$48,"▲","-")),2)</f>
        <v>4.84</v>
      </c>
      <c r="D19" s="136">
        <f>ROUND(VALUE(SUBSTITUTE(実質収支比率等に係る経年分析!H$48,"▲","-")),2)</f>
        <v>4.5199999999999996</v>
      </c>
      <c r="E19" s="136">
        <f>ROUND(VALUE(SUBSTITUTE(実質収支比率等に係る経年分析!I$48,"▲","-")),2)</f>
        <v>6.88</v>
      </c>
      <c r="F19" s="136">
        <f>ROUND(VALUE(SUBSTITUTE(実質収支比率等に係る経年分析!J$48,"▲","-")),2)</f>
        <v>4.5</v>
      </c>
    </row>
    <row r="20" spans="1:11">
      <c r="A20" s="136" t="s">
        <v>44</v>
      </c>
      <c r="B20" s="136">
        <f>ROUND(VALUE(SUBSTITUTE(実質収支比率等に係る経年分析!F$47,"▲","-")),2)</f>
        <v>41.32</v>
      </c>
      <c r="C20" s="136">
        <f>ROUND(VALUE(SUBSTITUTE(実質収支比率等に係る経年分析!G$47,"▲","-")),2)</f>
        <v>42.58</v>
      </c>
      <c r="D20" s="136">
        <f>ROUND(VALUE(SUBSTITUTE(実質収支比率等に係る経年分析!H$47,"▲","-")),2)</f>
        <v>39.17</v>
      </c>
      <c r="E20" s="136">
        <f>ROUND(VALUE(SUBSTITUTE(実質収支比率等に係る経年分析!I$47,"▲","-")),2)</f>
        <v>37.840000000000003</v>
      </c>
      <c r="F20" s="136">
        <f>ROUND(VALUE(SUBSTITUTE(実質収支比率等に係る経年分析!J$47,"▲","-")),2)</f>
        <v>33.409999999999997</v>
      </c>
    </row>
    <row r="21" spans="1:11">
      <c r="A21" s="136" t="s">
        <v>45</v>
      </c>
      <c r="B21" s="136">
        <f>IF(ISNUMBER(VALUE(SUBSTITUTE(実質収支比率等に係る経年分析!F$49,"▲","-"))),ROUND(VALUE(SUBSTITUTE(実質収支比率等に係る経年分析!F$49,"▲","-")),2),NA())</f>
        <v>-1.22</v>
      </c>
      <c r="C21" s="136">
        <f>IF(ISNUMBER(VALUE(SUBSTITUTE(実質収支比率等に係る経年分析!G$49,"▲","-"))),ROUND(VALUE(SUBSTITUTE(実質収支比率等に係る経年分析!G$49,"▲","-")),2),NA())</f>
        <v>-0.96</v>
      </c>
      <c r="D21" s="136">
        <f>IF(ISNUMBER(VALUE(SUBSTITUTE(実質収支比率等に係る経年分析!H$49,"▲","-"))),ROUND(VALUE(SUBSTITUTE(実質収支比率等に係る経年分析!H$49,"▲","-")),2),NA())</f>
        <v>-4.42</v>
      </c>
      <c r="E21" s="136">
        <f>IF(ISNUMBER(VALUE(SUBSTITUTE(実質収支比率等に係る経年分析!I$49,"▲","-"))),ROUND(VALUE(SUBSTITUTE(実質収支比率等に係る経年分析!I$49,"▲","-")),2),NA())</f>
        <v>1.38</v>
      </c>
      <c r="F21" s="136">
        <f>IF(ISNUMBER(VALUE(SUBSTITUTE(実質収支比率等に係る経年分析!J$49,"▲","-"))),ROUND(VALUE(SUBSTITUTE(実質収支比率等に係る経年分析!J$49,"▲","-")),2),NA())</f>
        <v>-6.63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4.45</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5.37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5.84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6.55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6.08</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8.8699999999999992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7.4</v>
      </c>
    </row>
    <row r="36" spans="1:16">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0.45</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0.43</v>
      </c>
      <c r="E36" s="137" t="e">
        <f>IF(ROUND(VALUE(SUBSTITUTE(連結実質赤字比率に係る赤字・黒字の構成分析!G$34,"▲", "-")), 2) &gt;= 0, ABS(ROUND(VALUE(SUBSTITUTE(連結実質赤字比率に係る赤字・黒字の構成分析!G$34,"▲", "-")), 2)), NA())</f>
        <v>#N/A</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0.46</v>
      </c>
      <c r="H36" s="137">
        <f>IF(ROUND(VALUE(SUBSTITUTE(連結実質赤字比率に係る赤字・黒字の構成分析!I$34,"▲", "-")), 2) &lt; 0, ABS(ROUND(VALUE(SUBSTITUTE(連結実質赤字比率に係る赤字・黒字の構成分析!I$34,"▲", "-")), 2)), NA())</f>
        <v>0.72</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1.45</v>
      </c>
      <c r="K36" s="137" t="e">
        <f>IF(ROUND(VALUE(SUBSTITUTE(連結実質赤字比率に係る赤字・黒字の構成分析!J$34,"▲", "-")), 2) &gt;= 0, ABS(ROUND(VALUE(SUBSTITUTE(連結実質赤字比率に係る赤字・黒字の構成分析!J$34,"▲", "-")), 2)), NA())</f>
        <v>#N/A</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791</v>
      </c>
      <c r="E42" s="138"/>
      <c r="F42" s="138"/>
      <c r="G42" s="138">
        <f>'実質公債費比率（分子）の構造'!L$52</f>
        <v>764</v>
      </c>
      <c r="H42" s="138"/>
      <c r="I42" s="138"/>
      <c r="J42" s="138">
        <f>'実質公債費比率（分子）の構造'!M$52</f>
        <v>804</v>
      </c>
      <c r="K42" s="138"/>
      <c r="L42" s="138"/>
      <c r="M42" s="138">
        <f>'実質公債費比率（分子）の構造'!N$52</f>
        <v>768</v>
      </c>
      <c r="N42" s="138"/>
      <c r="O42" s="138"/>
      <c r="P42" s="138">
        <f>'実質公債費比率（分子）の構造'!O$52</f>
        <v>831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94</v>
      </c>
      <c r="C45" s="138"/>
      <c r="D45" s="138"/>
      <c r="E45" s="138">
        <f>'実質公債費比率（分子）の構造'!L$49</f>
        <v>102</v>
      </c>
      <c r="F45" s="138"/>
      <c r="G45" s="138"/>
      <c r="H45" s="138">
        <f>'実質公債費比率（分子）の構造'!M$49</f>
        <v>94</v>
      </c>
      <c r="I45" s="138"/>
      <c r="J45" s="138"/>
      <c r="K45" s="138">
        <f>'実質公債費比率（分子）の構造'!N$49</f>
        <v>96</v>
      </c>
      <c r="L45" s="138"/>
      <c r="M45" s="138"/>
      <c r="N45" s="138">
        <f>'実質公債費比率（分子）の構造'!O$49</f>
        <v>98</v>
      </c>
      <c r="O45" s="138"/>
      <c r="P45" s="138"/>
    </row>
    <row r="46" spans="1:16">
      <c r="A46" s="138" t="s">
        <v>56</v>
      </c>
      <c r="B46" s="138">
        <f>'実質公債費比率（分子）の構造'!K$48</f>
        <v>429</v>
      </c>
      <c r="C46" s="138"/>
      <c r="D46" s="138"/>
      <c r="E46" s="138">
        <f>'実質公債費比率（分子）の構造'!L$48</f>
        <v>431</v>
      </c>
      <c r="F46" s="138"/>
      <c r="G46" s="138"/>
      <c r="H46" s="138">
        <f>'実質公債費比率（分子）の構造'!M$48</f>
        <v>429</v>
      </c>
      <c r="I46" s="138"/>
      <c r="J46" s="138"/>
      <c r="K46" s="138">
        <f>'実質公債費比率（分子）の構造'!N$48</f>
        <v>429</v>
      </c>
      <c r="L46" s="138"/>
      <c r="M46" s="138"/>
      <c r="N46" s="138">
        <f>'実質公債費比率（分子）の構造'!O$48</f>
        <v>428</v>
      </c>
      <c r="O46" s="138"/>
      <c r="P46" s="138"/>
    </row>
    <row r="47" spans="1:16">
      <c r="A47" s="138" t="s">
        <v>57</v>
      </c>
      <c r="B47" s="138">
        <f>'実質公債費比率（分子）の構造'!K$47</f>
        <v>3</v>
      </c>
      <c r="C47" s="138"/>
      <c r="D47" s="138"/>
      <c r="E47" s="138">
        <f>'実質公債費比率（分子）の構造'!L$47</f>
        <v>3</v>
      </c>
      <c r="F47" s="138"/>
      <c r="G47" s="138"/>
      <c r="H47" s="138">
        <f>'実質公債費比率（分子）の構造'!M$47</f>
        <v>3</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516</v>
      </c>
      <c r="C49" s="138"/>
      <c r="D49" s="138"/>
      <c r="E49" s="138">
        <f>'実質公債費比率（分子）の構造'!L$45</f>
        <v>538</v>
      </c>
      <c r="F49" s="138"/>
      <c r="G49" s="138"/>
      <c r="H49" s="138">
        <f>'実質公債費比率（分子）の構造'!M$45</f>
        <v>419</v>
      </c>
      <c r="I49" s="138"/>
      <c r="J49" s="138"/>
      <c r="K49" s="138">
        <f>'実質公債費比率（分子）の構造'!N$45</f>
        <v>483</v>
      </c>
      <c r="L49" s="138"/>
      <c r="M49" s="138"/>
      <c r="N49" s="138">
        <f>'実質公債費比率（分子）の構造'!O$45</f>
        <v>510</v>
      </c>
      <c r="O49" s="138"/>
      <c r="P49" s="138"/>
    </row>
    <row r="50" spans="1:16">
      <c r="A50" s="138" t="s">
        <v>60</v>
      </c>
      <c r="B50" s="138" t="e">
        <f>NA()</f>
        <v>#N/A</v>
      </c>
      <c r="C50" s="138">
        <f>IF(ISNUMBER('実質公債費比率（分子）の構造'!K$53),'実質公債費比率（分子）の構造'!K$53,NA())</f>
        <v>251</v>
      </c>
      <c r="D50" s="138" t="e">
        <f>NA()</f>
        <v>#N/A</v>
      </c>
      <c r="E50" s="138" t="e">
        <f>NA()</f>
        <v>#N/A</v>
      </c>
      <c r="F50" s="138">
        <f>IF(ISNUMBER('実質公債費比率（分子）の構造'!L$53),'実質公債費比率（分子）の構造'!L$53,NA())</f>
        <v>310</v>
      </c>
      <c r="G50" s="138" t="e">
        <f>NA()</f>
        <v>#N/A</v>
      </c>
      <c r="H50" s="138" t="e">
        <f>NA()</f>
        <v>#N/A</v>
      </c>
      <c r="I50" s="138">
        <f>IF(ISNUMBER('実質公債費比率（分子）の構造'!M$53),'実質公債費比率（分子）の構造'!M$53,NA())</f>
        <v>141</v>
      </c>
      <c r="J50" s="138" t="e">
        <f>NA()</f>
        <v>#N/A</v>
      </c>
      <c r="K50" s="138" t="e">
        <f>NA()</f>
        <v>#N/A</v>
      </c>
      <c r="L50" s="138">
        <f>IF(ISNUMBER('実質公債費比率（分子）の構造'!N$53),'実質公債費比率（分子）の構造'!N$53,NA())</f>
        <v>240</v>
      </c>
      <c r="M50" s="138" t="e">
        <f>NA()</f>
        <v>#N/A</v>
      </c>
      <c r="N50" s="138" t="e">
        <f>NA()</f>
        <v>#N/A</v>
      </c>
      <c r="O50" s="138">
        <f>IF(ISNUMBER('実質公債費比率（分子）の構造'!O$53),'実質公債費比率（分子）の構造'!O$53,NA())</f>
        <v>205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9800</v>
      </c>
      <c r="E56" s="137"/>
      <c r="F56" s="137"/>
      <c r="G56" s="137">
        <f>'将来負担比率（分子）の構造'!J$52</f>
        <v>9853</v>
      </c>
      <c r="H56" s="137"/>
      <c r="I56" s="137"/>
      <c r="J56" s="137">
        <f>'将来負担比率（分子）の構造'!K$52</f>
        <v>9859</v>
      </c>
      <c r="K56" s="137"/>
      <c r="L56" s="137"/>
      <c r="M56" s="137">
        <f>'将来負担比率（分子）の構造'!L$52</f>
        <v>9780</v>
      </c>
      <c r="N56" s="137"/>
      <c r="O56" s="137"/>
      <c r="P56" s="137">
        <f>'将来負担比率（分子）の構造'!M$52</f>
        <v>9673</v>
      </c>
    </row>
    <row r="57" spans="1:16">
      <c r="A57" s="137" t="s">
        <v>36</v>
      </c>
      <c r="B57" s="137"/>
      <c r="C57" s="137"/>
      <c r="D57" s="137">
        <f>'将来負担比率（分子）の構造'!I$51</f>
        <v>356</v>
      </c>
      <c r="E57" s="137"/>
      <c r="F57" s="137"/>
      <c r="G57" s="137">
        <f>'将来負担比率（分子）の構造'!J$51</f>
        <v>180</v>
      </c>
      <c r="H57" s="137"/>
      <c r="I57" s="137"/>
      <c r="J57" s="137">
        <f>'将来負担比率（分子）の構造'!K$51</f>
        <v>177</v>
      </c>
      <c r="K57" s="137"/>
      <c r="L57" s="137"/>
      <c r="M57" s="137">
        <f>'将来負担比率（分子）の構造'!L$51</f>
        <v>149</v>
      </c>
      <c r="N57" s="137"/>
      <c r="O57" s="137"/>
      <c r="P57" s="137">
        <f>'将来負担比率（分子）の構造'!M$51</f>
        <v>134</v>
      </c>
    </row>
    <row r="58" spans="1:16">
      <c r="A58" s="137" t="s">
        <v>35</v>
      </c>
      <c r="B58" s="137"/>
      <c r="C58" s="137"/>
      <c r="D58" s="137">
        <f>'将来負担比率（分子）の構造'!I$50</f>
        <v>5680</v>
      </c>
      <c r="E58" s="137"/>
      <c r="F58" s="137"/>
      <c r="G58" s="137">
        <f>'将来負担比率（分子）の構造'!J$50</f>
        <v>5711</v>
      </c>
      <c r="H58" s="137"/>
      <c r="I58" s="137"/>
      <c r="J58" s="137">
        <f>'将来負担比率（分子）の構造'!K$50</f>
        <v>5238</v>
      </c>
      <c r="K58" s="137"/>
      <c r="L58" s="137"/>
      <c r="M58" s="137">
        <f>'将来負担比率（分子）の構造'!L$50</f>
        <v>5089</v>
      </c>
      <c r="N58" s="137"/>
      <c r="O58" s="137"/>
      <c r="P58" s="137">
        <f>'将来負担比率（分子）の構造'!M$50</f>
        <v>5058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154</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1331</v>
      </c>
      <c r="C62" s="137"/>
      <c r="D62" s="137"/>
      <c r="E62" s="137">
        <f>'将来負担比率（分子）の構造'!J$45</f>
        <v>1350</v>
      </c>
      <c r="F62" s="137"/>
      <c r="G62" s="137"/>
      <c r="H62" s="137">
        <f>'将来負担比率（分子）の構造'!K$45</f>
        <v>1247</v>
      </c>
      <c r="I62" s="137"/>
      <c r="J62" s="137"/>
      <c r="K62" s="137">
        <f>'将来負担比率（分子）の構造'!L$45</f>
        <v>1187</v>
      </c>
      <c r="L62" s="137"/>
      <c r="M62" s="137"/>
      <c r="N62" s="137">
        <f>'将来負担比率（分子）の構造'!M$45</f>
        <v>1200</v>
      </c>
      <c r="O62" s="137"/>
      <c r="P62" s="137"/>
    </row>
    <row r="63" spans="1:16">
      <c r="A63" s="137" t="s">
        <v>28</v>
      </c>
      <c r="B63" s="137">
        <f>'将来負担比率（分子）の構造'!I$44</f>
        <v>830</v>
      </c>
      <c r="C63" s="137"/>
      <c r="D63" s="137"/>
      <c r="E63" s="137">
        <f>'将来負担比率（分子）の構造'!J$44</f>
        <v>942</v>
      </c>
      <c r="F63" s="137"/>
      <c r="G63" s="137"/>
      <c r="H63" s="137">
        <f>'将来負担比率（分子）の構造'!K$44</f>
        <v>879</v>
      </c>
      <c r="I63" s="137"/>
      <c r="J63" s="137"/>
      <c r="K63" s="137">
        <f>'将来負担比率（分子）の構造'!L$44</f>
        <v>812</v>
      </c>
      <c r="L63" s="137"/>
      <c r="M63" s="137"/>
      <c r="N63" s="137">
        <f>'将来負担比率（分子）の構造'!M$44</f>
        <v>721</v>
      </c>
      <c r="O63" s="137"/>
      <c r="P63" s="137"/>
    </row>
    <row r="64" spans="1:16">
      <c r="A64" s="137" t="s">
        <v>27</v>
      </c>
      <c r="B64" s="137">
        <f>'将来負担比率（分子）の構造'!I$43</f>
        <v>4867</v>
      </c>
      <c r="C64" s="137"/>
      <c r="D64" s="137"/>
      <c r="E64" s="137">
        <f>'将来負担比率（分子）の構造'!J$43</f>
        <v>4672</v>
      </c>
      <c r="F64" s="137"/>
      <c r="G64" s="137"/>
      <c r="H64" s="137">
        <f>'将来負担比率（分子）の構造'!K$43</f>
        <v>4412</v>
      </c>
      <c r="I64" s="137"/>
      <c r="J64" s="137"/>
      <c r="K64" s="137">
        <f>'将来負担比率（分子）の構造'!L$43</f>
        <v>4187</v>
      </c>
      <c r="L64" s="137"/>
      <c r="M64" s="137"/>
      <c r="N64" s="137">
        <f>'将来負担比率（分子）の構造'!M$43</f>
        <v>3971</v>
      </c>
      <c r="O64" s="137"/>
      <c r="P64" s="137"/>
    </row>
    <row r="65" spans="1:16">
      <c r="A65" s="137" t="s">
        <v>26</v>
      </c>
      <c r="B65" s="137" t="str">
        <f>'将来負担比率（分子）の構造'!I$42</f>
        <v>-</v>
      </c>
      <c r="C65" s="137"/>
      <c r="D65" s="137"/>
      <c r="E65" s="137">
        <f>'将来負担比率（分子）の構造'!J$42</f>
        <v>25</v>
      </c>
      <c r="F65" s="137"/>
      <c r="G65" s="137"/>
      <c r="H65" s="137">
        <f>'将来負担比率（分子）の構造'!K$42</f>
        <v>29</v>
      </c>
      <c r="I65" s="137"/>
      <c r="J65" s="137"/>
      <c r="K65" s="137">
        <f>'将来負担比率（分子）の構造'!L$42</f>
        <v>25</v>
      </c>
      <c r="L65" s="137"/>
      <c r="M65" s="137"/>
      <c r="N65" s="137">
        <f>'将来負担比率（分子）の構造'!M$42</f>
        <v>15</v>
      </c>
      <c r="O65" s="137"/>
      <c r="P65" s="137"/>
    </row>
    <row r="66" spans="1:16">
      <c r="A66" s="137" t="s">
        <v>25</v>
      </c>
      <c r="B66" s="137">
        <f>'将来負担比率（分子）の構造'!I$41</f>
        <v>6207</v>
      </c>
      <c r="C66" s="137"/>
      <c r="D66" s="137"/>
      <c r="E66" s="137">
        <f>'将来負担比率（分子）の構造'!J$41</f>
        <v>6685</v>
      </c>
      <c r="F66" s="137"/>
      <c r="G66" s="137"/>
      <c r="H66" s="137">
        <f>'将来負担比率（分子）の構造'!K$41</f>
        <v>6984</v>
      </c>
      <c r="I66" s="137"/>
      <c r="J66" s="137"/>
      <c r="K66" s="137">
        <f>'将来負担比率（分子）の構造'!L$41</f>
        <v>7505</v>
      </c>
      <c r="L66" s="137"/>
      <c r="M66" s="137"/>
      <c r="N66" s="137">
        <f>'将来負担比率（分子）の構造'!M$41</f>
        <v>7873</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208</v>
      </c>
      <c r="C5" s="582"/>
      <c r="D5" s="582"/>
      <c r="E5" s="582"/>
      <c r="F5" s="582"/>
      <c r="G5" s="582"/>
      <c r="H5" s="582"/>
      <c r="I5" s="582"/>
      <c r="J5" s="582"/>
      <c r="K5" s="582"/>
      <c r="L5" s="582"/>
      <c r="M5" s="582"/>
      <c r="N5" s="582"/>
      <c r="O5" s="582"/>
      <c r="P5" s="582"/>
      <c r="Q5" s="583"/>
      <c r="R5" s="584">
        <v>2873626</v>
      </c>
      <c r="S5" s="585"/>
      <c r="T5" s="585"/>
      <c r="U5" s="585"/>
      <c r="V5" s="585"/>
      <c r="W5" s="585"/>
      <c r="X5" s="585"/>
      <c r="Y5" s="586"/>
      <c r="Z5" s="587">
        <v>27.1</v>
      </c>
      <c r="AA5" s="587"/>
      <c r="AB5" s="587"/>
      <c r="AC5" s="587"/>
      <c r="AD5" s="588">
        <v>2873626</v>
      </c>
      <c r="AE5" s="588"/>
      <c r="AF5" s="588"/>
      <c r="AG5" s="588"/>
      <c r="AH5" s="588"/>
      <c r="AI5" s="588"/>
      <c r="AJ5" s="588"/>
      <c r="AK5" s="588"/>
      <c r="AL5" s="589">
        <v>49.2</v>
      </c>
      <c r="AM5" s="590"/>
      <c r="AN5" s="590"/>
      <c r="AO5" s="591"/>
      <c r="AP5" s="581" t="s">
        <v>209</v>
      </c>
      <c r="AQ5" s="582"/>
      <c r="AR5" s="582"/>
      <c r="AS5" s="582"/>
      <c r="AT5" s="582"/>
      <c r="AU5" s="582"/>
      <c r="AV5" s="582"/>
      <c r="AW5" s="582"/>
      <c r="AX5" s="582"/>
      <c r="AY5" s="582"/>
      <c r="AZ5" s="582"/>
      <c r="BA5" s="582"/>
      <c r="BB5" s="582"/>
      <c r="BC5" s="582"/>
      <c r="BD5" s="582"/>
      <c r="BE5" s="582"/>
      <c r="BF5" s="583"/>
      <c r="BG5" s="595">
        <v>2873626</v>
      </c>
      <c r="BH5" s="596"/>
      <c r="BI5" s="596"/>
      <c r="BJ5" s="596"/>
      <c r="BK5" s="596"/>
      <c r="BL5" s="596"/>
      <c r="BM5" s="596"/>
      <c r="BN5" s="597"/>
      <c r="BO5" s="598">
        <v>100</v>
      </c>
      <c r="BP5" s="598"/>
      <c r="BQ5" s="598"/>
      <c r="BR5" s="598"/>
      <c r="BS5" s="599" t="s">
        <v>210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202</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96050</v>
      </c>
      <c r="S6" s="596"/>
      <c r="T6" s="596"/>
      <c r="U6" s="596"/>
      <c r="V6" s="596"/>
      <c r="W6" s="596"/>
      <c r="X6" s="596"/>
      <c r="Y6" s="597"/>
      <c r="Z6" s="598">
        <v>0.9</v>
      </c>
      <c r="AA6" s="598"/>
      <c r="AB6" s="598"/>
      <c r="AC6" s="598"/>
      <c r="AD6" s="599">
        <v>96050</v>
      </c>
      <c r="AE6" s="599"/>
      <c r="AF6" s="599"/>
      <c r="AG6" s="599"/>
      <c r="AH6" s="599"/>
      <c r="AI6" s="599"/>
      <c r="AJ6" s="599"/>
      <c r="AK6" s="599"/>
      <c r="AL6" s="600">
        <v>1.6</v>
      </c>
      <c r="AM6" s="601"/>
      <c r="AN6" s="601"/>
      <c r="AO6" s="602"/>
      <c r="AP6" s="592" t="s">
        <v>215</v>
      </c>
      <c r="AQ6" s="593"/>
      <c r="AR6" s="593"/>
      <c r="AS6" s="593"/>
      <c r="AT6" s="593"/>
      <c r="AU6" s="593"/>
      <c r="AV6" s="593"/>
      <c r="AW6" s="593"/>
      <c r="AX6" s="593"/>
      <c r="AY6" s="593"/>
      <c r="AZ6" s="593"/>
      <c r="BA6" s="593"/>
      <c r="BB6" s="593"/>
      <c r="BC6" s="593"/>
      <c r="BD6" s="593"/>
      <c r="BE6" s="593"/>
      <c r="BF6" s="594"/>
      <c r="BG6" s="595">
        <v>2873626</v>
      </c>
      <c r="BH6" s="596"/>
      <c r="BI6" s="596"/>
      <c r="BJ6" s="596"/>
      <c r="BK6" s="596"/>
      <c r="BL6" s="596"/>
      <c r="BM6" s="596"/>
      <c r="BN6" s="597"/>
      <c r="BO6" s="598">
        <v>100</v>
      </c>
      <c r="BP6" s="598"/>
      <c r="BQ6" s="598"/>
      <c r="BR6" s="598"/>
      <c r="BS6" s="599" t="s">
        <v>210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113135</v>
      </c>
      <c r="CS6" s="596"/>
      <c r="CT6" s="596"/>
      <c r="CU6" s="596"/>
      <c r="CV6" s="596"/>
      <c r="CW6" s="596"/>
      <c r="CX6" s="596"/>
      <c r="CY6" s="597"/>
      <c r="CZ6" s="598">
        <v>1.1000000000000001</v>
      </c>
      <c r="DA6" s="598"/>
      <c r="DB6" s="598"/>
      <c r="DC6" s="598"/>
      <c r="DD6" s="604" t="s">
        <v>210</v>
      </c>
      <c r="DE6" s="596"/>
      <c r="DF6" s="596"/>
      <c r="DG6" s="596"/>
      <c r="DH6" s="596"/>
      <c r="DI6" s="596"/>
      <c r="DJ6" s="596"/>
      <c r="DK6" s="596"/>
      <c r="DL6" s="596"/>
      <c r="DM6" s="596"/>
      <c r="DN6" s="596"/>
      <c r="DO6" s="596"/>
      <c r="DP6" s="597"/>
      <c r="DQ6" s="604">
        <v>113135</v>
      </c>
      <c r="DR6" s="596"/>
      <c r="DS6" s="596"/>
      <c r="DT6" s="596"/>
      <c r="DU6" s="596"/>
      <c r="DV6" s="596"/>
      <c r="DW6" s="596"/>
      <c r="DX6" s="596"/>
      <c r="DY6" s="596"/>
      <c r="DZ6" s="596"/>
      <c r="EA6" s="596"/>
      <c r="EB6" s="596"/>
      <c r="EC6" s="605"/>
    </row>
    <row r="7" spans="2:143" ht="11.25" customHeight="1">
      <c r="B7" s="592" t="s">
        <v>217</v>
      </c>
      <c r="C7" s="593"/>
      <c r="D7" s="593"/>
      <c r="E7" s="593"/>
      <c r="F7" s="593"/>
      <c r="G7" s="593"/>
      <c r="H7" s="593"/>
      <c r="I7" s="593"/>
      <c r="J7" s="593"/>
      <c r="K7" s="593"/>
      <c r="L7" s="593"/>
      <c r="M7" s="593"/>
      <c r="N7" s="593"/>
      <c r="O7" s="593"/>
      <c r="P7" s="593"/>
      <c r="Q7" s="594"/>
      <c r="R7" s="595">
        <v>3293</v>
      </c>
      <c r="S7" s="596"/>
      <c r="T7" s="596"/>
      <c r="U7" s="596"/>
      <c r="V7" s="596"/>
      <c r="W7" s="596"/>
      <c r="X7" s="596"/>
      <c r="Y7" s="597"/>
      <c r="Z7" s="598">
        <v>0</v>
      </c>
      <c r="AA7" s="598"/>
      <c r="AB7" s="598"/>
      <c r="AC7" s="598"/>
      <c r="AD7" s="599">
        <v>3293</v>
      </c>
      <c r="AE7" s="599"/>
      <c r="AF7" s="599"/>
      <c r="AG7" s="599"/>
      <c r="AH7" s="599"/>
      <c r="AI7" s="599"/>
      <c r="AJ7" s="599"/>
      <c r="AK7" s="599"/>
      <c r="AL7" s="600">
        <v>0.1</v>
      </c>
      <c r="AM7" s="601"/>
      <c r="AN7" s="601"/>
      <c r="AO7" s="602"/>
      <c r="AP7" s="592" t="s">
        <v>218</v>
      </c>
      <c r="AQ7" s="593"/>
      <c r="AR7" s="593"/>
      <c r="AS7" s="593"/>
      <c r="AT7" s="593"/>
      <c r="AU7" s="593"/>
      <c r="AV7" s="593"/>
      <c r="AW7" s="593"/>
      <c r="AX7" s="593"/>
      <c r="AY7" s="593"/>
      <c r="AZ7" s="593"/>
      <c r="BA7" s="593"/>
      <c r="BB7" s="593"/>
      <c r="BC7" s="593"/>
      <c r="BD7" s="593"/>
      <c r="BE7" s="593"/>
      <c r="BF7" s="594"/>
      <c r="BG7" s="595">
        <v>1415513</v>
      </c>
      <c r="BH7" s="596"/>
      <c r="BI7" s="596"/>
      <c r="BJ7" s="596"/>
      <c r="BK7" s="596"/>
      <c r="BL7" s="596"/>
      <c r="BM7" s="596"/>
      <c r="BN7" s="597"/>
      <c r="BO7" s="598">
        <v>49.3</v>
      </c>
      <c r="BP7" s="598"/>
      <c r="BQ7" s="598"/>
      <c r="BR7" s="598"/>
      <c r="BS7" s="599" t="s">
        <v>210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1671001</v>
      </c>
      <c r="CS7" s="596"/>
      <c r="CT7" s="596"/>
      <c r="CU7" s="596"/>
      <c r="CV7" s="596"/>
      <c r="CW7" s="596"/>
      <c r="CX7" s="596"/>
      <c r="CY7" s="597"/>
      <c r="CZ7" s="598">
        <v>16.3</v>
      </c>
      <c r="DA7" s="598"/>
      <c r="DB7" s="598"/>
      <c r="DC7" s="598"/>
      <c r="DD7" s="604">
        <v>230530</v>
      </c>
      <c r="DE7" s="596"/>
      <c r="DF7" s="596"/>
      <c r="DG7" s="596"/>
      <c r="DH7" s="596"/>
      <c r="DI7" s="596"/>
      <c r="DJ7" s="596"/>
      <c r="DK7" s="596"/>
      <c r="DL7" s="596"/>
      <c r="DM7" s="596"/>
      <c r="DN7" s="596"/>
      <c r="DO7" s="596"/>
      <c r="DP7" s="597"/>
      <c r="DQ7" s="604">
        <v>1277931</v>
      </c>
      <c r="DR7" s="596"/>
      <c r="DS7" s="596"/>
      <c r="DT7" s="596"/>
      <c r="DU7" s="596"/>
      <c r="DV7" s="596"/>
      <c r="DW7" s="596"/>
      <c r="DX7" s="596"/>
      <c r="DY7" s="596"/>
      <c r="DZ7" s="596"/>
      <c r="EA7" s="596"/>
      <c r="EB7" s="596"/>
      <c r="EC7" s="605"/>
    </row>
    <row r="8" spans="2:143" ht="11.25" customHeight="1">
      <c r="B8" s="592" t="s">
        <v>220</v>
      </c>
      <c r="C8" s="593"/>
      <c r="D8" s="593"/>
      <c r="E8" s="593"/>
      <c r="F8" s="593"/>
      <c r="G8" s="593"/>
      <c r="H8" s="593"/>
      <c r="I8" s="593"/>
      <c r="J8" s="593"/>
      <c r="K8" s="593"/>
      <c r="L8" s="593"/>
      <c r="M8" s="593"/>
      <c r="N8" s="593"/>
      <c r="O8" s="593"/>
      <c r="P8" s="593"/>
      <c r="Q8" s="594"/>
      <c r="R8" s="595">
        <v>10734</v>
      </c>
      <c r="S8" s="596"/>
      <c r="T8" s="596"/>
      <c r="U8" s="596"/>
      <c r="V8" s="596"/>
      <c r="W8" s="596"/>
      <c r="X8" s="596"/>
      <c r="Y8" s="597"/>
      <c r="Z8" s="598">
        <v>0.1</v>
      </c>
      <c r="AA8" s="598"/>
      <c r="AB8" s="598"/>
      <c r="AC8" s="598"/>
      <c r="AD8" s="599">
        <v>10734</v>
      </c>
      <c r="AE8" s="599"/>
      <c r="AF8" s="599"/>
      <c r="AG8" s="599"/>
      <c r="AH8" s="599"/>
      <c r="AI8" s="599"/>
      <c r="AJ8" s="599"/>
      <c r="AK8" s="599"/>
      <c r="AL8" s="600">
        <v>0.2</v>
      </c>
      <c r="AM8" s="601"/>
      <c r="AN8" s="601"/>
      <c r="AO8" s="602"/>
      <c r="AP8" s="592" t="s">
        <v>221</v>
      </c>
      <c r="AQ8" s="593"/>
      <c r="AR8" s="593"/>
      <c r="AS8" s="593"/>
      <c r="AT8" s="593"/>
      <c r="AU8" s="593"/>
      <c r="AV8" s="593"/>
      <c r="AW8" s="593"/>
      <c r="AX8" s="593"/>
      <c r="AY8" s="593"/>
      <c r="AZ8" s="593"/>
      <c r="BA8" s="593"/>
      <c r="BB8" s="593"/>
      <c r="BC8" s="593"/>
      <c r="BD8" s="593"/>
      <c r="BE8" s="593"/>
      <c r="BF8" s="594"/>
      <c r="BG8" s="595">
        <v>49521</v>
      </c>
      <c r="BH8" s="596"/>
      <c r="BI8" s="596"/>
      <c r="BJ8" s="596"/>
      <c r="BK8" s="596"/>
      <c r="BL8" s="596"/>
      <c r="BM8" s="596"/>
      <c r="BN8" s="597"/>
      <c r="BO8" s="598">
        <v>1.7</v>
      </c>
      <c r="BP8" s="598"/>
      <c r="BQ8" s="598"/>
      <c r="BR8" s="598"/>
      <c r="BS8" s="604" t="s">
        <v>112</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3930936</v>
      </c>
      <c r="CS8" s="596"/>
      <c r="CT8" s="596"/>
      <c r="CU8" s="596"/>
      <c r="CV8" s="596"/>
      <c r="CW8" s="596"/>
      <c r="CX8" s="596"/>
      <c r="CY8" s="597"/>
      <c r="CZ8" s="598">
        <v>38.299999999999997</v>
      </c>
      <c r="DA8" s="598"/>
      <c r="DB8" s="598"/>
      <c r="DC8" s="598"/>
      <c r="DD8" s="604">
        <v>95166</v>
      </c>
      <c r="DE8" s="596"/>
      <c r="DF8" s="596"/>
      <c r="DG8" s="596"/>
      <c r="DH8" s="596"/>
      <c r="DI8" s="596"/>
      <c r="DJ8" s="596"/>
      <c r="DK8" s="596"/>
      <c r="DL8" s="596"/>
      <c r="DM8" s="596"/>
      <c r="DN8" s="596"/>
      <c r="DO8" s="596"/>
      <c r="DP8" s="597"/>
      <c r="DQ8" s="604">
        <v>2076301</v>
      </c>
      <c r="DR8" s="596"/>
      <c r="DS8" s="596"/>
      <c r="DT8" s="596"/>
      <c r="DU8" s="596"/>
      <c r="DV8" s="596"/>
      <c r="DW8" s="596"/>
      <c r="DX8" s="596"/>
      <c r="DY8" s="596"/>
      <c r="DZ8" s="596"/>
      <c r="EA8" s="596"/>
      <c r="EB8" s="596"/>
      <c r="EC8" s="605"/>
    </row>
    <row r="9" spans="2:143" ht="11.25" customHeight="1">
      <c r="B9" s="592" t="s">
        <v>223</v>
      </c>
      <c r="C9" s="593"/>
      <c r="D9" s="593"/>
      <c r="E9" s="593"/>
      <c r="F9" s="593"/>
      <c r="G9" s="593"/>
      <c r="H9" s="593"/>
      <c r="I9" s="593"/>
      <c r="J9" s="593"/>
      <c r="K9" s="593"/>
      <c r="L9" s="593"/>
      <c r="M9" s="593"/>
      <c r="N9" s="593"/>
      <c r="O9" s="593"/>
      <c r="P9" s="593"/>
      <c r="Q9" s="594"/>
      <c r="R9" s="595">
        <v>7089</v>
      </c>
      <c r="S9" s="596"/>
      <c r="T9" s="596"/>
      <c r="U9" s="596"/>
      <c r="V9" s="596"/>
      <c r="W9" s="596"/>
      <c r="X9" s="596"/>
      <c r="Y9" s="597"/>
      <c r="Z9" s="598">
        <v>0.1</v>
      </c>
      <c r="AA9" s="598"/>
      <c r="AB9" s="598"/>
      <c r="AC9" s="598"/>
      <c r="AD9" s="599">
        <v>7089</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1247553</v>
      </c>
      <c r="BH9" s="596"/>
      <c r="BI9" s="596"/>
      <c r="BJ9" s="596"/>
      <c r="BK9" s="596"/>
      <c r="BL9" s="596"/>
      <c r="BM9" s="596"/>
      <c r="BN9" s="597"/>
      <c r="BO9" s="598">
        <v>43.4</v>
      </c>
      <c r="BP9" s="598"/>
      <c r="BQ9" s="598"/>
      <c r="BR9" s="598"/>
      <c r="BS9" s="604" t="s">
        <v>112</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671825</v>
      </c>
      <c r="CS9" s="596"/>
      <c r="CT9" s="596"/>
      <c r="CU9" s="596"/>
      <c r="CV9" s="596"/>
      <c r="CW9" s="596"/>
      <c r="CX9" s="596"/>
      <c r="CY9" s="597"/>
      <c r="CZ9" s="598">
        <v>6.5</v>
      </c>
      <c r="DA9" s="598"/>
      <c r="DB9" s="598"/>
      <c r="DC9" s="598"/>
      <c r="DD9" s="604">
        <v>5972</v>
      </c>
      <c r="DE9" s="596"/>
      <c r="DF9" s="596"/>
      <c r="DG9" s="596"/>
      <c r="DH9" s="596"/>
      <c r="DI9" s="596"/>
      <c r="DJ9" s="596"/>
      <c r="DK9" s="596"/>
      <c r="DL9" s="596"/>
      <c r="DM9" s="596"/>
      <c r="DN9" s="596"/>
      <c r="DO9" s="596"/>
      <c r="DP9" s="597"/>
      <c r="DQ9" s="604">
        <v>657701</v>
      </c>
      <c r="DR9" s="596"/>
      <c r="DS9" s="596"/>
      <c r="DT9" s="596"/>
      <c r="DU9" s="596"/>
      <c r="DV9" s="596"/>
      <c r="DW9" s="596"/>
      <c r="DX9" s="596"/>
      <c r="DY9" s="596"/>
      <c r="DZ9" s="596"/>
      <c r="EA9" s="596"/>
      <c r="EB9" s="596"/>
      <c r="EC9" s="605"/>
    </row>
    <row r="10" spans="2:143" ht="11.25" customHeight="1">
      <c r="B10" s="592" t="s">
        <v>226</v>
      </c>
      <c r="C10" s="593"/>
      <c r="D10" s="593"/>
      <c r="E10" s="593"/>
      <c r="F10" s="593"/>
      <c r="G10" s="593"/>
      <c r="H10" s="593"/>
      <c r="I10" s="593"/>
      <c r="J10" s="593"/>
      <c r="K10" s="593"/>
      <c r="L10" s="593"/>
      <c r="M10" s="593"/>
      <c r="N10" s="593"/>
      <c r="O10" s="593"/>
      <c r="P10" s="593"/>
      <c r="Q10" s="594"/>
      <c r="R10" s="595">
        <v>480930</v>
      </c>
      <c r="S10" s="596"/>
      <c r="T10" s="596"/>
      <c r="U10" s="596"/>
      <c r="V10" s="596"/>
      <c r="W10" s="596"/>
      <c r="X10" s="596"/>
      <c r="Y10" s="597"/>
      <c r="Z10" s="598">
        <v>4.5</v>
      </c>
      <c r="AA10" s="598"/>
      <c r="AB10" s="598"/>
      <c r="AC10" s="598"/>
      <c r="AD10" s="599">
        <v>480930</v>
      </c>
      <c r="AE10" s="599"/>
      <c r="AF10" s="599"/>
      <c r="AG10" s="599"/>
      <c r="AH10" s="599"/>
      <c r="AI10" s="599"/>
      <c r="AJ10" s="599"/>
      <c r="AK10" s="599"/>
      <c r="AL10" s="600">
        <v>8.1999999999999993</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44107</v>
      </c>
      <c r="BH10" s="596"/>
      <c r="BI10" s="596"/>
      <c r="BJ10" s="596"/>
      <c r="BK10" s="596"/>
      <c r="BL10" s="596"/>
      <c r="BM10" s="596"/>
      <c r="BN10" s="597"/>
      <c r="BO10" s="598">
        <v>1.5</v>
      </c>
      <c r="BP10" s="598"/>
      <c r="BQ10" s="598"/>
      <c r="BR10" s="598"/>
      <c r="BS10" s="604" t="s">
        <v>112</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14820</v>
      </c>
      <c r="CS10" s="596"/>
      <c r="CT10" s="596"/>
      <c r="CU10" s="596"/>
      <c r="CV10" s="596"/>
      <c r="CW10" s="596"/>
      <c r="CX10" s="596"/>
      <c r="CY10" s="597"/>
      <c r="CZ10" s="598">
        <v>0.1</v>
      </c>
      <c r="DA10" s="598"/>
      <c r="DB10" s="598"/>
      <c r="DC10" s="598"/>
      <c r="DD10" s="604" t="s">
        <v>112</v>
      </c>
      <c r="DE10" s="596"/>
      <c r="DF10" s="596"/>
      <c r="DG10" s="596"/>
      <c r="DH10" s="596"/>
      <c r="DI10" s="596"/>
      <c r="DJ10" s="596"/>
      <c r="DK10" s="596"/>
      <c r="DL10" s="596"/>
      <c r="DM10" s="596"/>
      <c r="DN10" s="596"/>
      <c r="DO10" s="596"/>
      <c r="DP10" s="597"/>
      <c r="DQ10" s="604">
        <v>14820</v>
      </c>
      <c r="DR10" s="596"/>
      <c r="DS10" s="596"/>
      <c r="DT10" s="596"/>
      <c r="DU10" s="596"/>
      <c r="DV10" s="596"/>
      <c r="DW10" s="596"/>
      <c r="DX10" s="596"/>
      <c r="DY10" s="596"/>
      <c r="DZ10" s="596"/>
      <c r="EA10" s="596"/>
      <c r="EB10" s="596"/>
      <c r="EC10" s="605"/>
    </row>
    <row r="11" spans="2:143" ht="11.25" customHeight="1">
      <c r="B11" s="592" t="s">
        <v>229</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74332</v>
      </c>
      <c r="BH11" s="596"/>
      <c r="BI11" s="596"/>
      <c r="BJ11" s="596"/>
      <c r="BK11" s="596"/>
      <c r="BL11" s="596"/>
      <c r="BM11" s="596"/>
      <c r="BN11" s="597"/>
      <c r="BO11" s="598">
        <v>2.6</v>
      </c>
      <c r="BP11" s="598"/>
      <c r="BQ11" s="598"/>
      <c r="BR11" s="598"/>
      <c r="BS11" s="604" t="s">
        <v>112</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250421</v>
      </c>
      <c r="CS11" s="596"/>
      <c r="CT11" s="596"/>
      <c r="CU11" s="596"/>
      <c r="CV11" s="596"/>
      <c r="CW11" s="596"/>
      <c r="CX11" s="596"/>
      <c r="CY11" s="597"/>
      <c r="CZ11" s="598">
        <v>2.4</v>
      </c>
      <c r="DA11" s="598"/>
      <c r="DB11" s="598"/>
      <c r="DC11" s="598"/>
      <c r="DD11" s="604">
        <v>99138</v>
      </c>
      <c r="DE11" s="596"/>
      <c r="DF11" s="596"/>
      <c r="DG11" s="596"/>
      <c r="DH11" s="596"/>
      <c r="DI11" s="596"/>
      <c r="DJ11" s="596"/>
      <c r="DK11" s="596"/>
      <c r="DL11" s="596"/>
      <c r="DM11" s="596"/>
      <c r="DN11" s="596"/>
      <c r="DO11" s="596"/>
      <c r="DP11" s="597"/>
      <c r="DQ11" s="604">
        <v>143599</v>
      </c>
      <c r="DR11" s="596"/>
      <c r="DS11" s="596"/>
      <c r="DT11" s="596"/>
      <c r="DU11" s="596"/>
      <c r="DV11" s="596"/>
      <c r="DW11" s="596"/>
      <c r="DX11" s="596"/>
      <c r="DY11" s="596"/>
      <c r="DZ11" s="596"/>
      <c r="EA11" s="596"/>
      <c r="EB11" s="596"/>
      <c r="EC11" s="605"/>
    </row>
    <row r="12" spans="2:143" ht="11.25" customHeight="1">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1206813</v>
      </c>
      <c r="BH12" s="596"/>
      <c r="BI12" s="596"/>
      <c r="BJ12" s="596"/>
      <c r="BK12" s="596"/>
      <c r="BL12" s="596"/>
      <c r="BM12" s="596"/>
      <c r="BN12" s="597"/>
      <c r="BO12" s="598">
        <v>42</v>
      </c>
      <c r="BP12" s="598"/>
      <c r="BQ12" s="598"/>
      <c r="BR12" s="598"/>
      <c r="BS12" s="604" t="s">
        <v>112</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167181</v>
      </c>
      <c r="CS12" s="596"/>
      <c r="CT12" s="596"/>
      <c r="CU12" s="596"/>
      <c r="CV12" s="596"/>
      <c r="CW12" s="596"/>
      <c r="CX12" s="596"/>
      <c r="CY12" s="597"/>
      <c r="CZ12" s="598">
        <v>1.6</v>
      </c>
      <c r="DA12" s="598"/>
      <c r="DB12" s="598"/>
      <c r="DC12" s="598"/>
      <c r="DD12" s="604">
        <v>1455</v>
      </c>
      <c r="DE12" s="596"/>
      <c r="DF12" s="596"/>
      <c r="DG12" s="596"/>
      <c r="DH12" s="596"/>
      <c r="DI12" s="596"/>
      <c r="DJ12" s="596"/>
      <c r="DK12" s="596"/>
      <c r="DL12" s="596"/>
      <c r="DM12" s="596"/>
      <c r="DN12" s="596"/>
      <c r="DO12" s="596"/>
      <c r="DP12" s="597"/>
      <c r="DQ12" s="604">
        <v>114259</v>
      </c>
      <c r="DR12" s="596"/>
      <c r="DS12" s="596"/>
      <c r="DT12" s="596"/>
      <c r="DU12" s="596"/>
      <c r="DV12" s="596"/>
      <c r="DW12" s="596"/>
      <c r="DX12" s="596"/>
      <c r="DY12" s="596"/>
      <c r="DZ12" s="596"/>
      <c r="EA12" s="596"/>
      <c r="EB12" s="596"/>
      <c r="EC12" s="605"/>
    </row>
    <row r="13" spans="2:143" ht="11.25" customHeight="1">
      <c r="B13" s="592" t="s">
        <v>235</v>
      </c>
      <c r="C13" s="593"/>
      <c r="D13" s="593"/>
      <c r="E13" s="593"/>
      <c r="F13" s="593"/>
      <c r="G13" s="593"/>
      <c r="H13" s="593"/>
      <c r="I13" s="593"/>
      <c r="J13" s="593"/>
      <c r="K13" s="593"/>
      <c r="L13" s="593"/>
      <c r="M13" s="593"/>
      <c r="N13" s="593"/>
      <c r="O13" s="593"/>
      <c r="P13" s="593"/>
      <c r="Q13" s="594"/>
      <c r="R13" s="595">
        <v>25572</v>
      </c>
      <c r="S13" s="596"/>
      <c r="T13" s="596"/>
      <c r="U13" s="596"/>
      <c r="V13" s="596"/>
      <c r="W13" s="596"/>
      <c r="X13" s="596"/>
      <c r="Y13" s="597"/>
      <c r="Z13" s="598">
        <v>0.2</v>
      </c>
      <c r="AA13" s="598"/>
      <c r="AB13" s="598"/>
      <c r="AC13" s="598"/>
      <c r="AD13" s="599">
        <v>25572</v>
      </c>
      <c r="AE13" s="599"/>
      <c r="AF13" s="599"/>
      <c r="AG13" s="599"/>
      <c r="AH13" s="599"/>
      <c r="AI13" s="599"/>
      <c r="AJ13" s="599"/>
      <c r="AK13" s="599"/>
      <c r="AL13" s="600">
        <v>0.4</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1202879</v>
      </c>
      <c r="BH13" s="596"/>
      <c r="BI13" s="596"/>
      <c r="BJ13" s="596"/>
      <c r="BK13" s="596"/>
      <c r="BL13" s="596"/>
      <c r="BM13" s="596"/>
      <c r="BN13" s="597"/>
      <c r="BO13" s="598">
        <v>41.9</v>
      </c>
      <c r="BP13" s="598"/>
      <c r="BQ13" s="598"/>
      <c r="BR13" s="598"/>
      <c r="BS13" s="604" t="s">
        <v>112</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1451391</v>
      </c>
      <c r="CS13" s="596"/>
      <c r="CT13" s="596"/>
      <c r="CU13" s="596"/>
      <c r="CV13" s="596"/>
      <c r="CW13" s="596"/>
      <c r="CX13" s="596"/>
      <c r="CY13" s="597"/>
      <c r="CZ13" s="598">
        <v>14.1</v>
      </c>
      <c r="DA13" s="598"/>
      <c r="DB13" s="598"/>
      <c r="DC13" s="598"/>
      <c r="DD13" s="604">
        <v>740186</v>
      </c>
      <c r="DE13" s="596"/>
      <c r="DF13" s="596"/>
      <c r="DG13" s="596"/>
      <c r="DH13" s="596"/>
      <c r="DI13" s="596"/>
      <c r="DJ13" s="596"/>
      <c r="DK13" s="596"/>
      <c r="DL13" s="596"/>
      <c r="DM13" s="596"/>
      <c r="DN13" s="596"/>
      <c r="DO13" s="596"/>
      <c r="DP13" s="597"/>
      <c r="DQ13" s="604">
        <v>774487</v>
      </c>
      <c r="DR13" s="596"/>
      <c r="DS13" s="596"/>
      <c r="DT13" s="596"/>
      <c r="DU13" s="596"/>
      <c r="DV13" s="596"/>
      <c r="DW13" s="596"/>
      <c r="DX13" s="596"/>
      <c r="DY13" s="596"/>
      <c r="DZ13" s="596"/>
      <c r="EA13" s="596"/>
      <c r="EB13" s="596"/>
      <c r="EC13" s="605"/>
    </row>
    <row r="14" spans="2:143" ht="11.25" customHeight="1">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74396</v>
      </c>
      <c r="BH14" s="596"/>
      <c r="BI14" s="596"/>
      <c r="BJ14" s="596"/>
      <c r="BK14" s="596"/>
      <c r="BL14" s="596"/>
      <c r="BM14" s="596"/>
      <c r="BN14" s="597"/>
      <c r="BO14" s="598">
        <v>2.6</v>
      </c>
      <c r="BP14" s="598"/>
      <c r="BQ14" s="598"/>
      <c r="BR14" s="598"/>
      <c r="BS14" s="604" t="s">
        <v>112</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378028</v>
      </c>
      <c r="CS14" s="596"/>
      <c r="CT14" s="596"/>
      <c r="CU14" s="596"/>
      <c r="CV14" s="596"/>
      <c r="CW14" s="596"/>
      <c r="CX14" s="596"/>
      <c r="CY14" s="597"/>
      <c r="CZ14" s="598">
        <v>3.7</v>
      </c>
      <c r="DA14" s="598"/>
      <c r="DB14" s="598"/>
      <c r="DC14" s="598"/>
      <c r="DD14" s="604">
        <v>4427</v>
      </c>
      <c r="DE14" s="596"/>
      <c r="DF14" s="596"/>
      <c r="DG14" s="596"/>
      <c r="DH14" s="596"/>
      <c r="DI14" s="596"/>
      <c r="DJ14" s="596"/>
      <c r="DK14" s="596"/>
      <c r="DL14" s="596"/>
      <c r="DM14" s="596"/>
      <c r="DN14" s="596"/>
      <c r="DO14" s="596"/>
      <c r="DP14" s="597"/>
      <c r="DQ14" s="604">
        <v>374404</v>
      </c>
      <c r="DR14" s="596"/>
      <c r="DS14" s="596"/>
      <c r="DT14" s="596"/>
      <c r="DU14" s="596"/>
      <c r="DV14" s="596"/>
      <c r="DW14" s="596"/>
      <c r="DX14" s="596"/>
      <c r="DY14" s="596"/>
      <c r="DZ14" s="596"/>
      <c r="EA14" s="596"/>
      <c r="EB14" s="596"/>
      <c r="EC14" s="605"/>
    </row>
    <row r="15" spans="2:143" ht="11.25" customHeight="1">
      <c r="B15" s="592" t="s">
        <v>241</v>
      </c>
      <c r="C15" s="593"/>
      <c r="D15" s="593"/>
      <c r="E15" s="593"/>
      <c r="F15" s="593"/>
      <c r="G15" s="593"/>
      <c r="H15" s="593"/>
      <c r="I15" s="593"/>
      <c r="J15" s="593"/>
      <c r="K15" s="593"/>
      <c r="L15" s="593"/>
      <c r="M15" s="593"/>
      <c r="N15" s="593"/>
      <c r="O15" s="593"/>
      <c r="P15" s="593"/>
      <c r="Q15" s="594"/>
      <c r="R15" s="595">
        <v>24003</v>
      </c>
      <c r="S15" s="596"/>
      <c r="T15" s="596"/>
      <c r="U15" s="596"/>
      <c r="V15" s="596"/>
      <c r="W15" s="596"/>
      <c r="X15" s="596"/>
      <c r="Y15" s="597"/>
      <c r="Z15" s="598">
        <v>0.2</v>
      </c>
      <c r="AA15" s="598"/>
      <c r="AB15" s="598"/>
      <c r="AC15" s="598"/>
      <c r="AD15" s="599">
        <v>24003</v>
      </c>
      <c r="AE15" s="599"/>
      <c r="AF15" s="599"/>
      <c r="AG15" s="599"/>
      <c r="AH15" s="599"/>
      <c r="AI15" s="599"/>
      <c r="AJ15" s="599"/>
      <c r="AK15" s="599"/>
      <c r="AL15" s="600">
        <v>0.4</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176904</v>
      </c>
      <c r="BH15" s="596"/>
      <c r="BI15" s="596"/>
      <c r="BJ15" s="596"/>
      <c r="BK15" s="596"/>
      <c r="BL15" s="596"/>
      <c r="BM15" s="596"/>
      <c r="BN15" s="597"/>
      <c r="BO15" s="598">
        <v>6.2</v>
      </c>
      <c r="BP15" s="598"/>
      <c r="BQ15" s="598"/>
      <c r="BR15" s="598"/>
      <c r="BS15" s="604" t="s">
        <v>112</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1104166</v>
      </c>
      <c r="CS15" s="596"/>
      <c r="CT15" s="596"/>
      <c r="CU15" s="596"/>
      <c r="CV15" s="596"/>
      <c r="CW15" s="596"/>
      <c r="CX15" s="596"/>
      <c r="CY15" s="597"/>
      <c r="CZ15" s="598">
        <v>10.7</v>
      </c>
      <c r="DA15" s="598"/>
      <c r="DB15" s="598"/>
      <c r="DC15" s="598"/>
      <c r="DD15" s="604">
        <v>167854</v>
      </c>
      <c r="DE15" s="596"/>
      <c r="DF15" s="596"/>
      <c r="DG15" s="596"/>
      <c r="DH15" s="596"/>
      <c r="DI15" s="596"/>
      <c r="DJ15" s="596"/>
      <c r="DK15" s="596"/>
      <c r="DL15" s="596"/>
      <c r="DM15" s="596"/>
      <c r="DN15" s="596"/>
      <c r="DO15" s="596"/>
      <c r="DP15" s="597"/>
      <c r="DQ15" s="604">
        <v>912678</v>
      </c>
      <c r="DR15" s="596"/>
      <c r="DS15" s="596"/>
      <c r="DT15" s="596"/>
      <c r="DU15" s="596"/>
      <c r="DV15" s="596"/>
      <c r="DW15" s="596"/>
      <c r="DX15" s="596"/>
      <c r="DY15" s="596"/>
      <c r="DZ15" s="596"/>
      <c r="EA15" s="596"/>
      <c r="EB15" s="596"/>
      <c r="EC15" s="605"/>
    </row>
    <row r="16" spans="2:143" ht="11.25" customHeight="1">
      <c r="B16" s="592" t="s">
        <v>244</v>
      </c>
      <c r="C16" s="593"/>
      <c r="D16" s="593"/>
      <c r="E16" s="593"/>
      <c r="F16" s="593"/>
      <c r="G16" s="593"/>
      <c r="H16" s="593"/>
      <c r="I16" s="593"/>
      <c r="J16" s="593"/>
      <c r="K16" s="593"/>
      <c r="L16" s="593"/>
      <c r="M16" s="593"/>
      <c r="N16" s="593"/>
      <c r="O16" s="593"/>
      <c r="P16" s="593"/>
      <c r="Q16" s="594"/>
      <c r="R16" s="595">
        <v>2434667</v>
      </c>
      <c r="S16" s="596"/>
      <c r="T16" s="596"/>
      <c r="U16" s="596"/>
      <c r="V16" s="596"/>
      <c r="W16" s="596"/>
      <c r="X16" s="596"/>
      <c r="Y16" s="597"/>
      <c r="Z16" s="598">
        <v>22.9</v>
      </c>
      <c r="AA16" s="598"/>
      <c r="AB16" s="598"/>
      <c r="AC16" s="598"/>
      <c r="AD16" s="599">
        <v>2281868</v>
      </c>
      <c r="AE16" s="599"/>
      <c r="AF16" s="599"/>
      <c r="AG16" s="599"/>
      <c r="AH16" s="599"/>
      <c r="AI16" s="599"/>
      <c r="AJ16" s="599"/>
      <c r="AK16" s="599"/>
      <c r="AL16" s="600">
        <v>39.1</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13868</v>
      </c>
      <c r="CS16" s="596"/>
      <c r="CT16" s="596"/>
      <c r="CU16" s="596"/>
      <c r="CV16" s="596"/>
      <c r="CW16" s="596"/>
      <c r="CX16" s="596"/>
      <c r="CY16" s="597"/>
      <c r="CZ16" s="598">
        <v>0.1</v>
      </c>
      <c r="DA16" s="598"/>
      <c r="DB16" s="598"/>
      <c r="DC16" s="598"/>
      <c r="DD16" s="604" t="s">
        <v>112</v>
      </c>
      <c r="DE16" s="596"/>
      <c r="DF16" s="596"/>
      <c r="DG16" s="596"/>
      <c r="DH16" s="596"/>
      <c r="DI16" s="596"/>
      <c r="DJ16" s="596"/>
      <c r="DK16" s="596"/>
      <c r="DL16" s="596"/>
      <c r="DM16" s="596"/>
      <c r="DN16" s="596"/>
      <c r="DO16" s="596"/>
      <c r="DP16" s="597"/>
      <c r="DQ16" s="604">
        <v>8582</v>
      </c>
      <c r="DR16" s="596"/>
      <c r="DS16" s="596"/>
      <c r="DT16" s="596"/>
      <c r="DU16" s="596"/>
      <c r="DV16" s="596"/>
      <c r="DW16" s="596"/>
      <c r="DX16" s="596"/>
      <c r="DY16" s="596"/>
      <c r="DZ16" s="596"/>
      <c r="EA16" s="596"/>
      <c r="EB16" s="596"/>
      <c r="EC16" s="605"/>
    </row>
    <row r="17" spans="2:133" ht="11.25" customHeight="1">
      <c r="B17" s="592" t="s">
        <v>247</v>
      </c>
      <c r="C17" s="593"/>
      <c r="D17" s="593"/>
      <c r="E17" s="593"/>
      <c r="F17" s="593"/>
      <c r="G17" s="593"/>
      <c r="H17" s="593"/>
      <c r="I17" s="593"/>
      <c r="J17" s="593"/>
      <c r="K17" s="593"/>
      <c r="L17" s="593"/>
      <c r="M17" s="593"/>
      <c r="N17" s="593"/>
      <c r="O17" s="593"/>
      <c r="P17" s="593"/>
      <c r="Q17" s="594"/>
      <c r="R17" s="595">
        <v>2281868</v>
      </c>
      <c r="S17" s="596"/>
      <c r="T17" s="596"/>
      <c r="U17" s="596"/>
      <c r="V17" s="596"/>
      <c r="W17" s="596"/>
      <c r="X17" s="596"/>
      <c r="Y17" s="597"/>
      <c r="Z17" s="598">
        <v>21.5</v>
      </c>
      <c r="AA17" s="598"/>
      <c r="AB17" s="598"/>
      <c r="AC17" s="598"/>
      <c r="AD17" s="599">
        <v>2281868</v>
      </c>
      <c r="AE17" s="599"/>
      <c r="AF17" s="599"/>
      <c r="AG17" s="599"/>
      <c r="AH17" s="599"/>
      <c r="AI17" s="599"/>
      <c r="AJ17" s="599"/>
      <c r="AK17" s="599"/>
      <c r="AL17" s="600">
        <v>39.1</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509791</v>
      </c>
      <c r="CS17" s="596"/>
      <c r="CT17" s="596"/>
      <c r="CU17" s="596"/>
      <c r="CV17" s="596"/>
      <c r="CW17" s="596"/>
      <c r="CX17" s="596"/>
      <c r="CY17" s="597"/>
      <c r="CZ17" s="598">
        <v>5</v>
      </c>
      <c r="DA17" s="598"/>
      <c r="DB17" s="598"/>
      <c r="DC17" s="598"/>
      <c r="DD17" s="604" t="s">
        <v>112</v>
      </c>
      <c r="DE17" s="596"/>
      <c r="DF17" s="596"/>
      <c r="DG17" s="596"/>
      <c r="DH17" s="596"/>
      <c r="DI17" s="596"/>
      <c r="DJ17" s="596"/>
      <c r="DK17" s="596"/>
      <c r="DL17" s="596"/>
      <c r="DM17" s="596"/>
      <c r="DN17" s="596"/>
      <c r="DO17" s="596"/>
      <c r="DP17" s="597"/>
      <c r="DQ17" s="604">
        <v>492301</v>
      </c>
      <c r="DR17" s="596"/>
      <c r="DS17" s="596"/>
      <c r="DT17" s="596"/>
      <c r="DU17" s="596"/>
      <c r="DV17" s="596"/>
      <c r="DW17" s="596"/>
      <c r="DX17" s="596"/>
      <c r="DY17" s="596"/>
      <c r="DZ17" s="596"/>
      <c r="EA17" s="596"/>
      <c r="EB17" s="596"/>
      <c r="EC17" s="605"/>
    </row>
    <row r="18" spans="2:133" ht="11.25" customHeight="1">
      <c r="B18" s="592" t="s">
        <v>250</v>
      </c>
      <c r="C18" s="593"/>
      <c r="D18" s="593"/>
      <c r="E18" s="593"/>
      <c r="F18" s="593"/>
      <c r="G18" s="593"/>
      <c r="H18" s="593"/>
      <c r="I18" s="593"/>
      <c r="J18" s="593"/>
      <c r="K18" s="593"/>
      <c r="L18" s="593"/>
      <c r="M18" s="593"/>
      <c r="N18" s="593"/>
      <c r="O18" s="593"/>
      <c r="P18" s="593"/>
      <c r="Q18" s="594"/>
      <c r="R18" s="595">
        <v>152795</v>
      </c>
      <c r="S18" s="596"/>
      <c r="T18" s="596"/>
      <c r="U18" s="596"/>
      <c r="V18" s="596"/>
      <c r="W18" s="596"/>
      <c r="X18" s="596"/>
      <c r="Y18" s="597"/>
      <c r="Z18" s="598">
        <v>1.4</v>
      </c>
      <c r="AA18" s="598"/>
      <c r="AB18" s="598"/>
      <c r="AC18" s="598"/>
      <c r="AD18" s="599" t="s">
        <v>112</v>
      </c>
      <c r="AE18" s="599"/>
      <c r="AF18" s="599"/>
      <c r="AG18" s="599"/>
      <c r="AH18" s="599"/>
      <c r="AI18" s="599"/>
      <c r="AJ18" s="599"/>
      <c r="AK18" s="599"/>
      <c r="AL18" s="600" t="s">
        <v>112</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253</v>
      </c>
      <c r="C19" s="593"/>
      <c r="D19" s="593"/>
      <c r="E19" s="593"/>
      <c r="F19" s="593"/>
      <c r="G19" s="593"/>
      <c r="H19" s="593"/>
      <c r="I19" s="593"/>
      <c r="J19" s="593"/>
      <c r="K19" s="593"/>
      <c r="L19" s="593"/>
      <c r="M19" s="593"/>
      <c r="N19" s="593"/>
      <c r="O19" s="593"/>
      <c r="P19" s="593"/>
      <c r="Q19" s="594"/>
      <c r="R19" s="595">
        <v>4</v>
      </c>
      <c r="S19" s="596"/>
      <c r="T19" s="596"/>
      <c r="U19" s="596"/>
      <c r="V19" s="596"/>
      <c r="W19" s="596"/>
      <c r="X19" s="596"/>
      <c r="Y19" s="597"/>
      <c r="Z19" s="598">
        <v>0</v>
      </c>
      <c r="AA19" s="598"/>
      <c r="AB19" s="598"/>
      <c r="AC19" s="598"/>
      <c r="AD19" s="599" t="s">
        <v>112</v>
      </c>
      <c r="AE19" s="599"/>
      <c r="AF19" s="599"/>
      <c r="AG19" s="599"/>
      <c r="AH19" s="599"/>
      <c r="AI19" s="599"/>
      <c r="AJ19" s="599"/>
      <c r="AK19" s="599"/>
      <c r="AL19" s="600" t="s">
        <v>112</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t="s">
        <v>112</v>
      </c>
      <c r="BH19" s="596"/>
      <c r="BI19" s="596"/>
      <c r="BJ19" s="596"/>
      <c r="BK19" s="596"/>
      <c r="BL19" s="596"/>
      <c r="BM19" s="596"/>
      <c r="BN19" s="597"/>
      <c r="BO19" s="598" t="s">
        <v>112</v>
      </c>
      <c r="BP19" s="598"/>
      <c r="BQ19" s="598"/>
      <c r="BR19" s="598"/>
      <c r="BS19" s="604" t="s">
        <v>112</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256</v>
      </c>
      <c r="C20" s="593"/>
      <c r="D20" s="593"/>
      <c r="E20" s="593"/>
      <c r="F20" s="593"/>
      <c r="G20" s="593"/>
      <c r="H20" s="593"/>
      <c r="I20" s="593"/>
      <c r="J20" s="593"/>
      <c r="K20" s="593"/>
      <c r="L20" s="593"/>
      <c r="M20" s="593"/>
      <c r="N20" s="593"/>
      <c r="O20" s="593"/>
      <c r="P20" s="593"/>
      <c r="Q20" s="594"/>
      <c r="R20" s="595">
        <v>5955964</v>
      </c>
      <c r="S20" s="596"/>
      <c r="T20" s="596"/>
      <c r="U20" s="596"/>
      <c r="V20" s="596"/>
      <c r="W20" s="596"/>
      <c r="X20" s="596"/>
      <c r="Y20" s="597"/>
      <c r="Z20" s="598">
        <v>56.1</v>
      </c>
      <c r="AA20" s="598"/>
      <c r="AB20" s="598"/>
      <c r="AC20" s="598"/>
      <c r="AD20" s="599">
        <v>5803165</v>
      </c>
      <c r="AE20" s="599"/>
      <c r="AF20" s="599"/>
      <c r="AG20" s="599"/>
      <c r="AH20" s="599"/>
      <c r="AI20" s="599"/>
      <c r="AJ20" s="599"/>
      <c r="AK20" s="599"/>
      <c r="AL20" s="600">
        <v>99.4</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t="s">
        <v>112</v>
      </c>
      <c r="BH20" s="596"/>
      <c r="BI20" s="596"/>
      <c r="BJ20" s="596"/>
      <c r="BK20" s="596"/>
      <c r="BL20" s="596"/>
      <c r="BM20" s="596"/>
      <c r="BN20" s="597"/>
      <c r="BO20" s="598" t="s">
        <v>112</v>
      </c>
      <c r="BP20" s="598"/>
      <c r="BQ20" s="598"/>
      <c r="BR20" s="598"/>
      <c r="BS20" s="604" t="s">
        <v>112</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10276563</v>
      </c>
      <c r="CS20" s="596"/>
      <c r="CT20" s="596"/>
      <c r="CU20" s="596"/>
      <c r="CV20" s="596"/>
      <c r="CW20" s="596"/>
      <c r="CX20" s="596"/>
      <c r="CY20" s="597"/>
      <c r="CZ20" s="598">
        <v>100</v>
      </c>
      <c r="DA20" s="598"/>
      <c r="DB20" s="598"/>
      <c r="DC20" s="598"/>
      <c r="DD20" s="604">
        <v>1344728</v>
      </c>
      <c r="DE20" s="596"/>
      <c r="DF20" s="596"/>
      <c r="DG20" s="596"/>
      <c r="DH20" s="596"/>
      <c r="DI20" s="596"/>
      <c r="DJ20" s="596"/>
      <c r="DK20" s="596"/>
      <c r="DL20" s="596"/>
      <c r="DM20" s="596"/>
      <c r="DN20" s="596"/>
      <c r="DO20" s="596"/>
      <c r="DP20" s="597"/>
      <c r="DQ20" s="604">
        <v>6960198</v>
      </c>
      <c r="DR20" s="596"/>
      <c r="DS20" s="596"/>
      <c r="DT20" s="596"/>
      <c r="DU20" s="596"/>
      <c r="DV20" s="596"/>
      <c r="DW20" s="596"/>
      <c r="DX20" s="596"/>
      <c r="DY20" s="596"/>
      <c r="DZ20" s="596"/>
      <c r="EA20" s="596"/>
      <c r="EB20" s="596"/>
      <c r="EC20" s="605"/>
    </row>
    <row r="21" spans="2:133" ht="11.25" customHeight="1">
      <c r="B21" s="592" t="s">
        <v>259</v>
      </c>
      <c r="C21" s="593"/>
      <c r="D21" s="593"/>
      <c r="E21" s="593"/>
      <c r="F21" s="593"/>
      <c r="G21" s="593"/>
      <c r="H21" s="593"/>
      <c r="I21" s="593"/>
      <c r="J21" s="593"/>
      <c r="K21" s="593"/>
      <c r="L21" s="593"/>
      <c r="M21" s="593"/>
      <c r="N21" s="593"/>
      <c r="O21" s="593"/>
      <c r="P21" s="593"/>
      <c r="Q21" s="594"/>
      <c r="R21" s="595">
        <v>5155</v>
      </c>
      <c r="S21" s="596"/>
      <c r="T21" s="596"/>
      <c r="U21" s="596"/>
      <c r="V21" s="596"/>
      <c r="W21" s="596"/>
      <c r="X21" s="596"/>
      <c r="Y21" s="597"/>
      <c r="Z21" s="598">
        <v>0</v>
      </c>
      <c r="AA21" s="598"/>
      <c r="AB21" s="598"/>
      <c r="AC21" s="598"/>
      <c r="AD21" s="599">
        <v>5155</v>
      </c>
      <c r="AE21" s="599"/>
      <c r="AF21" s="599"/>
      <c r="AG21" s="599"/>
      <c r="AH21" s="599"/>
      <c r="AI21" s="599"/>
      <c r="AJ21" s="599"/>
      <c r="AK21" s="599"/>
      <c r="AL21" s="600">
        <v>0.1</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261</v>
      </c>
      <c r="C22" s="593"/>
      <c r="D22" s="593"/>
      <c r="E22" s="593"/>
      <c r="F22" s="593"/>
      <c r="G22" s="593"/>
      <c r="H22" s="593"/>
      <c r="I22" s="593"/>
      <c r="J22" s="593"/>
      <c r="K22" s="593"/>
      <c r="L22" s="593"/>
      <c r="M22" s="593"/>
      <c r="N22" s="593"/>
      <c r="O22" s="593"/>
      <c r="P22" s="593"/>
      <c r="Q22" s="594"/>
      <c r="R22" s="595">
        <v>82202</v>
      </c>
      <c r="S22" s="596"/>
      <c r="T22" s="596"/>
      <c r="U22" s="596"/>
      <c r="V22" s="596"/>
      <c r="W22" s="596"/>
      <c r="X22" s="596"/>
      <c r="Y22" s="597"/>
      <c r="Z22" s="598">
        <v>0.8</v>
      </c>
      <c r="AA22" s="598"/>
      <c r="AB22" s="598"/>
      <c r="AC22" s="598"/>
      <c r="AD22" s="599" t="s">
        <v>112</v>
      </c>
      <c r="AE22" s="599"/>
      <c r="AF22" s="599"/>
      <c r="AG22" s="599"/>
      <c r="AH22" s="599"/>
      <c r="AI22" s="599"/>
      <c r="AJ22" s="599"/>
      <c r="AK22" s="599"/>
      <c r="AL22" s="600" t="s">
        <v>112</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264</v>
      </c>
      <c r="C23" s="593"/>
      <c r="D23" s="593"/>
      <c r="E23" s="593"/>
      <c r="F23" s="593"/>
      <c r="G23" s="593"/>
      <c r="H23" s="593"/>
      <c r="I23" s="593"/>
      <c r="J23" s="593"/>
      <c r="K23" s="593"/>
      <c r="L23" s="593"/>
      <c r="M23" s="593"/>
      <c r="N23" s="593"/>
      <c r="O23" s="593"/>
      <c r="P23" s="593"/>
      <c r="Q23" s="594"/>
      <c r="R23" s="595">
        <v>139076</v>
      </c>
      <c r="S23" s="596"/>
      <c r="T23" s="596"/>
      <c r="U23" s="596"/>
      <c r="V23" s="596"/>
      <c r="W23" s="596"/>
      <c r="X23" s="596"/>
      <c r="Y23" s="597"/>
      <c r="Z23" s="598">
        <v>1.3</v>
      </c>
      <c r="AA23" s="598"/>
      <c r="AB23" s="598"/>
      <c r="AC23" s="598"/>
      <c r="AD23" s="599">
        <v>13709</v>
      </c>
      <c r="AE23" s="599"/>
      <c r="AF23" s="599"/>
      <c r="AG23" s="599"/>
      <c r="AH23" s="599"/>
      <c r="AI23" s="599"/>
      <c r="AJ23" s="599"/>
      <c r="AK23" s="599"/>
      <c r="AL23" s="600">
        <v>0.2</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c r="B24" s="592" t="s">
        <v>271</v>
      </c>
      <c r="C24" s="593"/>
      <c r="D24" s="593"/>
      <c r="E24" s="593"/>
      <c r="F24" s="593"/>
      <c r="G24" s="593"/>
      <c r="H24" s="593"/>
      <c r="I24" s="593"/>
      <c r="J24" s="593"/>
      <c r="K24" s="593"/>
      <c r="L24" s="593"/>
      <c r="M24" s="593"/>
      <c r="N24" s="593"/>
      <c r="O24" s="593"/>
      <c r="P24" s="593"/>
      <c r="Q24" s="594"/>
      <c r="R24" s="595">
        <v>15295</v>
      </c>
      <c r="S24" s="596"/>
      <c r="T24" s="596"/>
      <c r="U24" s="596"/>
      <c r="V24" s="596"/>
      <c r="W24" s="596"/>
      <c r="X24" s="596"/>
      <c r="Y24" s="597"/>
      <c r="Z24" s="598">
        <v>0.1</v>
      </c>
      <c r="AA24" s="598"/>
      <c r="AB24" s="598"/>
      <c r="AC24" s="598"/>
      <c r="AD24" s="599" t="s">
        <v>112</v>
      </c>
      <c r="AE24" s="599"/>
      <c r="AF24" s="599"/>
      <c r="AG24" s="599"/>
      <c r="AH24" s="599"/>
      <c r="AI24" s="599"/>
      <c r="AJ24" s="599"/>
      <c r="AK24" s="599"/>
      <c r="AL24" s="600" t="s">
        <v>112</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3807533</v>
      </c>
      <c r="CS24" s="585"/>
      <c r="CT24" s="585"/>
      <c r="CU24" s="585"/>
      <c r="CV24" s="585"/>
      <c r="CW24" s="585"/>
      <c r="CX24" s="585"/>
      <c r="CY24" s="586"/>
      <c r="CZ24" s="624">
        <v>37.1</v>
      </c>
      <c r="DA24" s="625"/>
      <c r="DB24" s="625"/>
      <c r="DC24" s="626"/>
      <c r="DD24" s="623">
        <v>2215791</v>
      </c>
      <c r="DE24" s="585"/>
      <c r="DF24" s="585"/>
      <c r="DG24" s="585"/>
      <c r="DH24" s="585"/>
      <c r="DI24" s="585"/>
      <c r="DJ24" s="585"/>
      <c r="DK24" s="586"/>
      <c r="DL24" s="623">
        <v>2164730</v>
      </c>
      <c r="DM24" s="585"/>
      <c r="DN24" s="585"/>
      <c r="DO24" s="585"/>
      <c r="DP24" s="585"/>
      <c r="DQ24" s="585"/>
      <c r="DR24" s="585"/>
      <c r="DS24" s="585"/>
      <c r="DT24" s="585"/>
      <c r="DU24" s="585"/>
      <c r="DV24" s="586"/>
      <c r="DW24" s="589">
        <v>34.9</v>
      </c>
      <c r="DX24" s="590"/>
      <c r="DY24" s="590"/>
      <c r="DZ24" s="590"/>
      <c r="EA24" s="590"/>
      <c r="EB24" s="590"/>
      <c r="EC24" s="591"/>
    </row>
    <row r="25" spans="2:133" ht="11.25" customHeight="1">
      <c r="B25" s="592" t="s">
        <v>274</v>
      </c>
      <c r="C25" s="593"/>
      <c r="D25" s="593"/>
      <c r="E25" s="593"/>
      <c r="F25" s="593"/>
      <c r="G25" s="593"/>
      <c r="H25" s="593"/>
      <c r="I25" s="593"/>
      <c r="J25" s="593"/>
      <c r="K25" s="593"/>
      <c r="L25" s="593"/>
      <c r="M25" s="593"/>
      <c r="N25" s="593"/>
      <c r="O25" s="593"/>
      <c r="P25" s="593"/>
      <c r="Q25" s="594"/>
      <c r="R25" s="595">
        <v>1504792</v>
      </c>
      <c r="S25" s="596"/>
      <c r="T25" s="596"/>
      <c r="U25" s="596"/>
      <c r="V25" s="596"/>
      <c r="W25" s="596"/>
      <c r="X25" s="596"/>
      <c r="Y25" s="597"/>
      <c r="Z25" s="598">
        <v>14.2</v>
      </c>
      <c r="AA25" s="598"/>
      <c r="AB25" s="598"/>
      <c r="AC25" s="598"/>
      <c r="AD25" s="599" t="s">
        <v>112</v>
      </c>
      <c r="AE25" s="599"/>
      <c r="AF25" s="599"/>
      <c r="AG25" s="599"/>
      <c r="AH25" s="599"/>
      <c r="AI25" s="599"/>
      <c r="AJ25" s="599"/>
      <c r="AK25" s="599"/>
      <c r="AL25" s="600" t="s">
        <v>112</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1363912</v>
      </c>
      <c r="CS25" s="627"/>
      <c r="CT25" s="627"/>
      <c r="CU25" s="627"/>
      <c r="CV25" s="627"/>
      <c r="CW25" s="627"/>
      <c r="CX25" s="627"/>
      <c r="CY25" s="628"/>
      <c r="CZ25" s="629">
        <v>13.3</v>
      </c>
      <c r="DA25" s="630"/>
      <c r="DB25" s="630"/>
      <c r="DC25" s="631"/>
      <c r="DD25" s="604">
        <v>1188704</v>
      </c>
      <c r="DE25" s="627"/>
      <c r="DF25" s="627"/>
      <c r="DG25" s="627"/>
      <c r="DH25" s="627"/>
      <c r="DI25" s="627"/>
      <c r="DJ25" s="627"/>
      <c r="DK25" s="628"/>
      <c r="DL25" s="604">
        <v>1138315</v>
      </c>
      <c r="DM25" s="627"/>
      <c r="DN25" s="627"/>
      <c r="DO25" s="627"/>
      <c r="DP25" s="627"/>
      <c r="DQ25" s="627"/>
      <c r="DR25" s="627"/>
      <c r="DS25" s="627"/>
      <c r="DT25" s="627"/>
      <c r="DU25" s="627"/>
      <c r="DV25" s="628"/>
      <c r="DW25" s="600">
        <v>18.3</v>
      </c>
      <c r="DX25" s="621"/>
      <c r="DY25" s="621"/>
      <c r="DZ25" s="621"/>
      <c r="EA25" s="621"/>
      <c r="EB25" s="621"/>
      <c r="EC25" s="622"/>
    </row>
    <row r="26" spans="2:133" ht="11.25" customHeight="1">
      <c r="B26" s="632" t="s">
        <v>277</v>
      </c>
      <c r="C26" s="633"/>
      <c r="D26" s="633"/>
      <c r="E26" s="633"/>
      <c r="F26" s="633"/>
      <c r="G26" s="633"/>
      <c r="H26" s="633"/>
      <c r="I26" s="633"/>
      <c r="J26" s="633"/>
      <c r="K26" s="633"/>
      <c r="L26" s="633"/>
      <c r="M26" s="633"/>
      <c r="N26" s="633"/>
      <c r="O26" s="633"/>
      <c r="P26" s="633"/>
      <c r="Q26" s="634"/>
      <c r="R26" s="595">
        <v>13517</v>
      </c>
      <c r="S26" s="596"/>
      <c r="T26" s="596"/>
      <c r="U26" s="596"/>
      <c r="V26" s="596"/>
      <c r="W26" s="596"/>
      <c r="X26" s="596"/>
      <c r="Y26" s="597"/>
      <c r="Z26" s="598">
        <v>0.1</v>
      </c>
      <c r="AA26" s="598"/>
      <c r="AB26" s="598"/>
      <c r="AC26" s="598"/>
      <c r="AD26" s="599">
        <v>13517</v>
      </c>
      <c r="AE26" s="599"/>
      <c r="AF26" s="599"/>
      <c r="AG26" s="599"/>
      <c r="AH26" s="599"/>
      <c r="AI26" s="599"/>
      <c r="AJ26" s="599"/>
      <c r="AK26" s="599"/>
      <c r="AL26" s="600">
        <v>0.2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939449</v>
      </c>
      <c r="CS26" s="596"/>
      <c r="CT26" s="596"/>
      <c r="CU26" s="596"/>
      <c r="CV26" s="596"/>
      <c r="CW26" s="596"/>
      <c r="CX26" s="596"/>
      <c r="CY26" s="597"/>
      <c r="CZ26" s="629">
        <v>9.1</v>
      </c>
      <c r="DA26" s="630"/>
      <c r="DB26" s="630"/>
      <c r="DC26" s="631"/>
      <c r="DD26" s="604">
        <v>781100</v>
      </c>
      <c r="DE26" s="596"/>
      <c r="DF26" s="596"/>
      <c r="DG26" s="596"/>
      <c r="DH26" s="596"/>
      <c r="DI26" s="596"/>
      <c r="DJ26" s="596"/>
      <c r="DK26" s="597"/>
      <c r="DL26" s="604" t="s">
        <v>210</v>
      </c>
      <c r="DM26" s="596"/>
      <c r="DN26" s="596"/>
      <c r="DO26" s="596"/>
      <c r="DP26" s="596"/>
      <c r="DQ26" s="596"/>
      <c r="DR26" s="596"/>
      <c r="DS26" s="596"/>
      <c r="DT26" s="596"/>
      <c r="DU26" s="596"/>
      <c r="DV26" s="597"/>
      <c r="DW26" s="600" t="s">
        <v>210</v>
      </c>
      <c r="DX26" s="621"/>
      <c r="DY26" s="621"/>
      <c r="DZ26" s="621"/>
      <c r="EA26" s="621"/>
      <c r="EB26" s="621"/>
      <c r="EC26" s="622"/>
    </row>
    <row r="27" spans="2:133" ht="11.25" customHeight="1">
      <c r="B27" s="592" t="s">
        <v>280</v>
      </c>
      <c r="C27" s="593"/>
      <c r="D27" s="593"/>
      <c r="E27" s="593"/>
      <c r="F27" s="593"/>
      <c r="G27" s="593"/>
      <c r="H27" s="593"/>
      <c r="I27" s="593"/>
      <c r="J27" s="593"/>
      <c r="K27" s="593"/>
      <c r="L27" s="593"/>
      <c r="M27" s="593"/>
      <c r="N27" s="593"/>
      <c r="O27" s="593"/>
      <c r="P27" s="593"/>
      <c r="Q27" s="594"/>
      <c r="R27" s="595">
        <v>745805</v>
      </c>
      <c r="S27" s="596"/>
      <c r="T27" s="596"/>
      <c r="U27" s="596"/>
      <c r="V27" s="596"/>
      <c r="W27" s="596"/>
      <c r="X27" s="596"/>
      <c r="Y27" s="597"/>
      <c r="Z27" s="598">
        <v>7</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2873626</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1933830</v>
      </c>
      <c r="CS27" s="627"/>
      <c r="CT27" s="627"/>
      <c r="CU27" s="627"/>
      <c r="CV27" s="627"/>
      <c r="CW27" s="627"/>
      <c r="CX27" s="627"/>
      <c r="CY27" s="628"/>
      <c r="CZ27" s="629">
        <v>18.8</v>
      </c>
      <c r="DA27" s="630"/>
      <c r="DB27" s="630"/>
      <c r="DC27" s="631"/>
      <c r="DD27" s="604">
        <v>534786</v>
      </c>
      <c r="DE27" s="627"/>
      <c r="DF27" s="627"/>
      <c r="DG27" s="627"/>
      <c r="DH27" s="627"/>
      <c r="DI27" s="627"/>
      <c r="DJ27" s="627"/>
      <c r="DK27" s="628"/>
      <c r="DL27" s="604">
        <v>534114</v>
      </c>
      <c r="DM27" s="627"/>
      <c r="DN27" s="627"/>
      <c r="DO27" s="627"/>
      <c r="DP27" s="627"/>
      <c r="DQ27" s="627"/>
      <c r="DR27" s="627"/>
      <c r="DS27" s="627"/>
      <c r="DT27" s="627"/>
      <c r="DU27" s="627"/>
      <c r="DV27" s="628"/>
      <c r="DW27" s="600">
        <v>8.6</v>
      </c>
      <c r="DX27" s="621"/>
      <c r="DY27" s="621"/>
      <c r="DZ27" s="621"/>
      <c r="EA27" s="621"/>
      <c r="EB27" s="621"/>
      <c r="EC27" s="622"/>
    </row>
    <row r="28" spans="2:133" ht="11.25" customHeight="1">
      <c r="B28" s="592" t="s">
        <v>283</v>
      </c>
      <c r="C28" s="593"/>
      <c r="D28" s="593"/>
      <c r="E28" s="593"/>
      <c r="F28" s="593"/>
      <c r="G28" s="593"/>
      <c r="H28" s="593"/>
      <c r="I28" s="593"/>
      <c r="J28" s="593"/>
      <c r="K28" s="593"/>
      <c r="L28" s="593"/>
      <c r="M28" s="593"/>
      <c r="N28" s="593"/>
      <c r="O28" s="593"/>
      <c r="P28" s="593"/>
      <c r="Q28" s="594"/>
      <c r="R28" s="595">
        <v>22382</v>
      </c>
      <c r="S28" s="596"/>
      <c r="T28" s="596"/>
      <c r="U28" s="596"/>
      <c r="V28" s="596"/>
      <c r="W28" s="596"/>
      <c r="X28" s="596"/>
      <c r="Y28" s="597"/>
      <c r="Z28" s="598">
        <v>0.2</v>
      </c>
      <c r="AA28" s="598"/>
      <c r="AB28" s="598"/>
      <c r="AC28" s="598"/>
      <c r="AD28" s="599">
        <v>4060</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509791</v>
      </c>
      <c r="CS28" s="596"/>
      <c r="CT28" s="596"/>
      <c r="CU28" s="596"/>
      <c r="CV28" s="596"/>
      <c r="CW28" s="596"/>
      <c r="CX28" s="596"/>
      <c r="CY28" s="597"/>
      <c r="CZ28" s="629">
        <v>5</v>
      </c>
      <c r="DA28" s="630"/>
      <c r="DB28" s="630"/>
      <c r="DC28" s="631"/>
      <c r="DD28" s="604">
        <v>492301</v>
      </c>
      <c r="DE28" s="596"/>
      <c r="DF28" s="596"/>
      <c r="DG28" s="596"/>
      <c r="DH28" s="596"/>
      <c r="DI28" s="596"/>
      <c r="DJ28" s="596"/>
      <c r="DK28" s="597"/>
      <c r="DL28" s="604">
        <v>492301</v>
      </c>
      <c r="DM28" s="596"/>
      <c r="DN28" s="596"/>
      <c r="DO28" s="596"/>
      <c r="DP28" s="596"/>
      <c r="DQ28" s="596"/>
      <c r="DR28" s="596"/>
      <c r="DS28" s="596"/>
      <c r="DT28" s="596"/>
      <c r="DU28" s="596"/>
      <c r="DV28" s="597"/>
      <c r="DW28" s="600">
        <v>7.9</v>
      </c>
      <c r="DX28" s="621"/>
      <c r="DY28" s="621"/>
      <c r="DZ28" s="621"/>
      <c r="EA28" s="621"/>
      <c r="EB28" s="621"/>
      <c r="EC28" s="622"/>
    </row>
    <row r="29" spans="2:133" ht="11.25" customHeight="1">
      <c r="B29" s="592" t="s">
        <v>285</v>
      </c>
      <c r="C29" s="593"/>
      <c r="D29" s="593"/>
      <c r="E29" s="593"/>
      <c r="F29" s="593"/>
      <c r="G29" s="593"/>
      <c r="H29" s="593"/>
      <c r="I29" s="593"/>
      <c r="J29" s="593"/>
      <c r="K29" s="593"/>
      <c r="L29" s="593"/>
      <c r="M29" s="593"/>
      <c r="N29" s="593"/>
      <c r="O29" s="593"/>
      <c r="P29" s="593"/>
      <c r="Q29" s="594"/>
      <c r="R29" s="595">
        <v>112814</v>
      </c>
      <c r="S29" s="596"/>
      <c r="T29" s="596"/>
      <c r="U29" s="596"/>
      <c r="V29" s="596"/>
      <c r="W29" s="596"/>
      <c r="X29" s="596"/>
      <c r="Y29" s="597"/>
      <c r="Z29" s="598">
        <v>1.1000000000000001</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59</v>
      </c>
      <c r="CG29" s="610"/>
      <c r="CH29" s="610"/>
      <c r="CI29" s="610"/>
      <c r="CJ29" s="610"/>
      <c r="CK29" s="610"/>
      <c r="CL29" s="610"/>
      <c r="CM29" s="610"/>
      <c r="CN29" s="610"/>
      <c r="CO29" s="610"/>
      <c r="CP29" s="610"/>
      <c r="CQ29" s="611"/>
      <c r="CR29" s="595">
        <v>509627</v>
      </c>
      <c r="CS29" s="627"/>
      <c r="CT29" s="627"/>
      <c r="CU29" s="627"/>
      <c r="CV29" s="627"/>
      <c r="CW29" s="627"/>
      <c r="CX29" s="627"/>
      <c r="CY29" s="628"/>
      <c r="CZ29" s="629">
        <v>5</v>
      </c>
      <c r="DA29" s="630"/>
      <c r="DB29" s="630"/>
      <c r="DC29" s="631"/>
      <c r="DD29" s="604">
        <v>492137</v>
      </c>
      <c r="DE29" s="627"/>
      <c r="DF29" s="627"/>
      <c r="DG29" s="627"/>
      <c r="DH29" s="627"/>
      <c r="DI29" s="627"/>
      <c r="DJ29" s="627"/>
      <c r="DK29" s="628"/>
      <c r="DL29" s="604">
        <v>492137</v>
      </c>
      <c r="DM29" s="627"/>
      <c r="DN29" s="627"/>
      <c r="DO29" s="627"/>
      <c r="DP29" s="627"/>
      <c r="DQ29" s="627"/>
      <c r="DR29" s="627"/>
      <c r="DS29" s="627"/>
      <c r="DT29" s="627"/>
      <c r="DU29" s="627"/>
      <c r="DV29" s="628"/>
      <c r="DW29" s="600">
        <v>7.9</v>
      </c>
      <c r="DX29" s="621"/>
      <c r="DY29" s="621"/>
      <c r="DZ29" s="621"/>
      <c r="EA29" s="621"/>
      <c r="EB29" s="621"/>
      <c r="EC29" s="622"/>
    </row>
    <row r="30" spans="2:133" ht="11.25" customHeight="1">
      <c r="B30" s="592" t="s">
        <v>289</v>
      </c>
      <c r="C30" s="593"/>
      <c r="D30" s="593"/>
      <c r="E30" s="593"/>
      <c r="F30" s="593"/>
      <c r="G30" s="593"/>
      <c r="H30" s="593"/>
      <c r="I30" s="593"/>
      <c r="J30" s="593"/>
      <c r="K30" s="593"/>
      <c r="L30" s="593"/>
      <c r="M30" s="593"/>
      <c r="N30" s="593"/>
      <c r="O30" s="593"/>
      <c r="P30" s="593"/>
      <c r="Q30" s="594"/>
      <c r="R30" s="595">
        <v>458456</v>
      </c>
      <c r="S30" s="596"/>
      <c r="T30" s="596"/>
      <c r="U30" s="596"/>
      <c r="V30" s="596"/>
      <c r="W30" s="596"/>
      <c r="X30" s="596"/>
      <c r="Y30" s="597"/>
      <c r="Z30" s="598">
        <v>4.3</v>
      </c>
      <c r="AA30" s="598"/>
      <c r="AB30" s="598"/>
      <c r="AC30" s="598"/>
      <c r="AD30" s="599" t="s">
        <v>112</v>
      </c>
      <c r="AE30" s="599"/>
      <c r="AF30" s="599"/>
      <c r="AG30" s="599"/>
      <c r="AH30" s="599"/>
      <c r="AI30" s="599"/>
      <c r="AJ30" s="599"/>
      <c r="AK30" s="599"/>
      <c r="AL30" s="600" t="s">
        <v>112</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98.4</v>
      </c>
      <c r="BH30" s="654"/>
      <c r="BI30" s="654"/>
      <c r="BJ30" s="654"/>
      <c r="BK30" s="654"/>
      <c r="BL30" s="654"/>
      <c r="BM30" s="590">
        <v>92.9</v>
      </c>
      <c r="BN30" s="654"/>
      <c r="BO30" s="654"/>
      <c r="BP30" s="654"/>
      <c r="BQ30" s="655"/>
      <c r="BR30" s="653">
        <v>98.7</v>
      </c>
      <c r="BS30" s="654"/>
      <c r="BT30" s="654"/>
      <c r="BU30" s="654"/>
      <c r="BV30" s="654"/>
      <c r="BW30" s="654"/>
      <c r="BX30" s="590">
        <v>92.8</v>
      </c>
      <c r="BY30" s="654"/>
      <c r="BZ30" s="654"/>
      <c r="CA30" s="654"/>
      <c r="CB30" s="655"/>
      <c r="CD30" s="658"/>
      <c r="CE30" s="659"/>
      <c r="CF30" s="609" t="s">
        <v>292</v>
      </c>
      <c r="CG30" s="610"/>
      <c r="CH30" s="610"/>
      <c r="CI30" s="610"/>
      <c r="CJ30" s="610"/>
      <c r="CK30" s="610"/>
      <c r="CL30" s="610"/>
      <c r="CM30" s="610"/>
      <c r="CN30" s="610"/>
      <c r="CO30" s="610"/>
      <c r="CP30" s="610"/>
      <c r="CQ30" s="611"/>
      <c r="CR30" s="595">
        <v>448229</v>
      </c>
      <c r="CS30" s="596"/>
      <c r="CT30" s="596"/>
      <c r="CU30" s="596"/>
      <c r="CV30" s="596"/>
      <c r="CW30" s="596"/>
      <c r="CX30" s="596"/>
      <c r="CY30" s="597"/>
      <c r="CZ30" s="629">
        <v>4.4000000000000004</v>
      </c>
      <c r="DA30" s="630"/>
      <c r="DB30" s="630"/>
      <c r="DC30" s="631"/>
      <c r="DD30" s="604">
        <v>432728</v>
      </c>
      <c r="DE30" s="596"/>
      <c r="DF30" s="596"/>
      <c r="DG30" s="596"/>
      <c r="DH30" s="596"/>
      <c r="DI30" s="596"/>
      <c r="DJ30" s="596"/>
      <c r="DK30" s="597"/>
      <c r="DL30" s="604">
        <v>432728</v>
      </c>
      <c r="DM30" s="596"/>
      <c r="DN30" s="596"/>
      <c r="DO30" s="596"/>
      <c r="DP30" s="596"/>
      <c r="DQ30" s="596"/>
      <c r="DR30" s="596"/>
      <c r="DS30" s="596"/>
      <c r="DT30" s="596"/>
      <c r="DU30" s="596"/>
      <c r="DV30" s="597"/>
      <c r="DW30" s="600">
        <v>7</v>
      </c>
      <c r="DX30" s="621"/>
      <c r="DY30" s="621"/>
      <c r="DZ30" s="621"/>
      <c r="EA30" s="621"/>
      <c r="EB30" s="621"/>
      <c r="EC30" s="622"/>
    </row>
    <row r="31" spans="2:133" ht="11.25" customHeight="1">
      <c r="B31" s="592" t="s">
        <v>293</v>
      </c>
      <c r="C31" s="593"/>
      <c r="D31" s="593"/>
      <c r="E31" s="593"/>
      <c r="F31" s="593"/>
      <c r="G31" s="593"/>
      <c r="H31" s="593"/>
      <c r="I31" s="593"/>
      <c r="J31" s="593"/>
      <c r="K31" s="593"/>
      <c r="L31" s="593"/>
      <c r="M31" s="593"/>
      <c r="N31" s="593"/>
      <c r="O31" s="593"/>
      <c r="P31" s="593"/>
      <c r="Q31" s="594"/>
      <c r="R31" s="595">
        <v>514337</v>
      </c>
      <c r="S31" s="596"/>
      <c r="T31" s="596"/>
      <c r="U31" s="596"/>
      <c r="V31" s="596"/>
      <c r="W31" s="596"/>
      <c r="X31" s="596"/>
      <c r="Y31" s="597"/>
      <c r="Z31" s="598">
        <v>4.8</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98.8</v>
      </c>
      <c r="BH31" s="627"/>
      <c r="BI31" s="627"/>
      <c r="BJ31" s="627"/>
      <c r="BK31" s="627"/>
      <c r="BL31" s="627"/>
      <c r="BM31" s="601">
        <v>95.4</v>
      </c>
      <c r="BN31" s="651"/>
      <c r="BO31" s="651"/>
      <c r="BP31" s="651"/>
      <c r="BQ31" s="652"/>
      <c r="BR31" s="650">
        <v>99</v>
      </c>
      <c r="BS31" s="627"/>
      <c r="BT31" s="627"/>
      <c r="BU31" s="627"/>
      <c r="BV31" s="627"/>
      <c r="BW31" s="627"/>
      <c r="BX31" s="601">
        <v>95.5</v>
      </c>
      <c r="BY31" s="651"/>
      <c r="BZ31" s="651"/>
      <c r="CA31" s="651"/>
      <c r="CB31" s="652"/>
      <c r="CD31" s="658"/>
      <c r="CE31" s="659"/>
      <c r="CF31" s="609" t="s">
        <v>296</v>
      </c>
      <c r="CG31" s="610"/>
      <c r="CH31" s="610"/>
      <c r="CI31" s="610"/>
      <c r="CJ31" s="610"/>
      <c r="CK31" s="610"/>
      <c r="CL31" s="610"/>
      <c r="CM31" s="610"/>
      <c r="CN31" s="610"/>
      <c r="CO31" s="610"/>
      <c r="CP31" s="610"/>
      <c r="CQ31" s="611"/>
      <c r="CR31" s="595">
        <v>61398</v>
      </c>
      <c r="CS31" s="627"/>
      <c r="CT31" s="627"/>
      <c r="CU31" s="627"/>
      <c r="CV31" s="627"/>
      <c r="CW31" s="627"/>
      <c r="CX31" s="627"/>
      <c r="CY31" s="628"/>
      <c r="CZ31" s="629">
        <v>0.6</v>
      </c>
      <c r="DA31" s="630"/>
      <c r="DB31" s="630"/>
      <c r="DC31" s="631"/>
      <c r="DD31" s="604">
        <v>59409</v>
      </c>
      <c r="DE31" s="627"/>
      <c r="DF31" s="627"/>
      <c r="DG31" s="627"/>
      <c r="DH31" s="627"/>
      <c r="DI31" s="627"/>
      <c r="DJ31" s="627"/>
      <c r="DK31" s="628"/>
      <c r="DL31" s="604">
        <v>59409</v>
      </c>
      <c r="DM31" s="627"/>
      <c r="DN31" s="627"/>
      <c r="DO31" s="627"/>
      <c r="DP31" s="627"/>
      <c r="DQ31" s="627"/>
      <c r="DR31" s="627"/>
      <c r="DS31" s="627"/>
      <c r="DT31" s="627"/>
      <c r="DU31" s="627"/>
      <c r="DV31" s="628"/>
      <c r="DW31" s="600">
        <v>1</v>
      </c>
      <c r="DX31" s="621"/>
      <c r="DY31" s="621"/>
      <c r="DZ31" s="621"/>
      <c r="EA31" s="621"/>
      <c r="EB31" s="621"/>
      <c r="EC31" s="622"/>
    </row>
    <row r="32" spans="2:133" ht="11.25" customHeight="1">
      <c r="B32" s="592" t="s">
        <v>297</v>
      </c>
      <c r="C32" s="593"/>
      <c r="D32" s="593"/>
      <c r="E32" s="593"/>
      <c r="F32" s="593"/>
      <c r="G32" s="593"/>
      <c r="H32" s="593"/>
      <c r="I32" s="593"/>
      <c r="J32" s="593"/>
      <c r="K32" s="593"/>
      <c r="L32" s="593"/>
      <c r="M32" s="593"/>
      <c r="N32" s="593"/>
      <c r="O32" s="593"/>
      <c r="P32" s="593"/>
      <c r="Q32" s="594"/>
      <c r="R32" s="595">
        <v>224278</v>
      </c>
      <c r="S32" s="596"/>
      <c r="T32" s="596"/>
      <c r="U32" s="596"/>
      <c r="V32" s="596"/>
      <c r="W32" s="596"/>
      <c r="X32" s="596"/>
      <c r="Y32" s="597"/>
      <c r="Z32" s="598">
        <v>2.1</v>
      </c>
      <c r="AA32" s="598"/>
      <c r="AB32" s="598"/>
      <c r="AC32" s="598"/>
      <c r="AD32" s="599">
        <v>10</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97.7</v>
      </c>
      <c r="BH32" s="663"/>
      <c r="BI32" s="663"/>
      <c r="BJ32" s="663"/>
      <c r="BK32" s="663"/>
      <c r="BL32" s="663"/>
      <c r="BM32" s="664">
        <v>89.2</v>
      </c>
      <c r="BN32" s="663"/>
      <c r="BO32" s="663"/>
      <c r="BP32" s="663"/>
      <c r="BQ32" s="665"/>
      <c r="BR32" s="662">
        <v>98.1</v>
      </c>
      <c r="BS32" s="663"/>
      <c r="BT32" s="663"/>
      <c r="BU32" s="663"/>
      <c r="BV32" s="663"/>
      <c r="BW32" s="663"/>
      <c r="BX32" s="664">
        <v>89</v>
      </c>
      <c r="BY32" s="663"/>
      <c r="BZ32" s="663"/>
      <c r="CA32" s="663"/>
      <c r="CB32" s="665"/>
      <c r="CD32" s="660"/>
      <c r="CE32" s="661"/>
      <c r="CF32" s="609" t="s">
        <v>299</v>
      </c>
      <c r="CG32" s="610"/>
      <c r="CH32" s="610"/>
      <c r="CI32" s="610"/>
      <c r="CJ32" s="610"/>
      <c r="CK32" s="610"/>
      <c r="CL32" s="610"/>
      <c r="CM32" s="610"/>
      <c r="CN32" s="610"/>
      <c r="CO32" s="610"/>
      <c r="CP32" s="610"/>
      <c r="CQ32" s="611"/>
      <c r="CR32" s="595">
        <v>164</v>
      </c>
      <c r="CS32" s="596"/>
      <c r="CT32" s="596"/>
      <c r="CU32" s="596"/>
      <c r="CV32" s="596"/>
      <c r="CW32" s="596"/>
      <c r="CX32" s="596"/>
      <c r="CY32" s="597"/>
      <c r="CZ32" s="629">
        <v>0</v>
      </c>
      <c r="DA32" s="630"/>
      <c r="DB32" s="630"/>
      <c r="DC32" s="631"/>
      <c r="DD32" s="604">
        <v>164</v>
      </c>
      <c r="DE32" s="596"/>
      <c r="DF32" s="596"/>
      <c r="DG32" s="596"/>
      <c r="DH32" s="596"/>
      <c r="DI32" s="596"/>
      <c r="DJ32" s="596"/>
      <c r="DK32" s="597"/>
      <c r="DL32" s="604">
        <v>164</v>
      </c>
      <c r="DM32" s="596"/>
      <c r="DN32" s="596"/>
      <c r="DO32" s="596"/>
      <c r="DP32" s="596"/>
      <c r="DQ32" s="596"/>
      <c r="DR32" s="596"/>
      <c r="DS32" s="596"/>
      <c r="DT32" s="596"/>
      <c r="DU32" s="596"/>
      <c r="DV32" s="597"/>
      <c r="DW32" s="600">
        <v>0</v>
      </c>
      <c r="DX32" s="621"/>
      <c r="DY32" s="621"/>
      <c r="DZ32" s="621"/>
      <c r="EA32" s="621"/>
      <c r="EB32" s="621"/>
      <c r="EC32" s="622"/>
    </row>
    <row r="33" spans="2:133" ht="11.25" customHeight="1">
      <c r="B33" s="592" t="s">
        <v>300</v>
      </c>
      <c r="C33" s="593"/>
      <c r="D33" s="593"/>
      <c r="E33" s="593"/>
      <c r="F33" s="593"/>
      <c r="G33" s="593"/>
      <c r="H33" s="593"/>
      <c r="I33" s="593"/>
      <c r="J33" s="593"/>
      <c r="K33" s="593"/>
      <c r="L33" s="593"/>
      <c r="M33" s="593"/>
      <c r="N33" s="593"/>
      <c r="O33" s="593"/>
      <c r="P33" s="593"/>
      <c r="Q33" s="594"/>
      <c r="R33" s="595">
        <v>817171</v>
      </c>
      <c r="S33" s="596"/>
      <c r="T33" s="596"/>
      <c r="U33" s="596"/>
      <c r="V33" s="596"/>
      <c r="W33" s="596"/>
      <c r="X33" s="596"/>
      <c r="Y33" s="597"/>
      <c r="Z33" s="598">
        <v>7.7</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5110434</v>
      </c>
      <c r="CS33" s="627"/>
      <c r="CT33" s="627"/>
      <c r="CU33" s="627"/>
      <c r="CV33" s="627"/>
      <c r="CW33" s="627"/>
      <c r="CX33" s="627"/>
      <c r="CY33" s="628"/>
      <c r="CZ33" s="629">
        <v>49.7</v>
      </c>
      <c r="DA33" s="630"/>
      <c r="DB33" s="630"/>
      <c r="DC33" s="631"/>
      <c r="DD33" s="604">
        <v>4312774</v>
      </c>
      <c r="DE33" s="627"/>
      <c r="DF33" s="627"/>
      <c r="DG33" s="627"/>
      <c r="DH33" s="627"/>
      <c r="DI33" s="627"/>
      <c r="DJ33" s="627"/>
      <c r="DK33" s="628"/>
      <c r="DL33" s="604">
        <v>3566025</v>
      </c>
      <c r="DM33" s="627"/>
      <c r="DN33" s="627"/>
      <c r="DO33" s="627"/>
      <c r="DP33" s="627"/>
      <c r="DQ33" s="627"/>
      <c r="DR33" s="627"/>
      <c r="DS33" s="627"/>
      <c r="DT33" s="627"/>
      <c r="DU33" s="627"/>
      <c r="DV33" s="628"/>
      <c r="DW33" s="600">
        <v>57.4</v>
      </c>
      <c r="DX33" s="621"/>
      <c r="DY33" s="621"/>
      <c r="DZ33" s="621"/>
      <c r="EA33" s="621"/>
      <c r="EB33" s="621"/>
      <c r="EC33" s="622"/>
    </row>
    <row r="34" spans="2:133" ht="11.25" customHeight="1">
      <c r="B34" s="592" t="s">
        <v>302</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1514159</v>
      </c>
      <c r="CS34" s="596"/>
      <c r="CT34" s="596"/>
      <c r="CU34" s="596"/>
      <c r="CV34" s="596"/>
      <c r="CW34" s="596"/>
      <c r="CX34" s="596"/>
      <c r="CY34" s="597"/>
      <c r="CZ34" s="629">
        <v>14.7</v>
      </c>
      <c r="DA34" s="630"/>
      <c r="DB34" s="630"/>
      <c r="DC34" s="631"/>
      <c r="DD34" s="604">
        <v>1286563</v>
      </c>
      <c r="DE34" s="596"/>
      <c r="DF34" s="596"/>
      <c r="DG34" s="596"/>
      <c r="DH34" s="596"/>
      <c r="DI34" s="596"/>
      <c r="DJ34" s="596"/>
      <c r="DK34" s="597"/>
      <c r="DL34" s="604">
        <v>1083317</v>
      </c>
      <c r="DM34" s="596"/>
      <c r="DN34" s="596"/>
      <c r="DO34" s="596"/>
      <c r="DP34" s="596"/>
      <c r="DQ34" s="596"/>
      <c r="DR34" s="596"/>
      <c r="DS34" s="596"/>
      <c r="DT34" s="596"/>
      <c r="DU34" s="596"/>
      <c r="DV34" s="597"/>
      <c r="DW34" s="600">
        <v>17.399999999999999</v>
      </c>
      <c r="DX34" s="621"/>
      <c r="DY34" s="621"/>
      <c r="DZ34" s="621"/>
      <c r="EA34" s="621"/>
      <c r="EB34" s="621"/>
      <c r="EC34" s="622"/>
    </row>
    <row r="35" spans="2:133" ht="11.25" customHeight="1">
      <c r="B35" s="592" t="s">
        <v>306</v>
      </c>
      <c r="C35" s="593"/>
      <c r="D35" s="593"/>
      <c r="E35" s="593"/>
      <c r="F35" s="593"/>
      <c r="G35" s="593"/>
      <c r="H35" s="593"/>
      <c r="I35" s="593"/>
      <c r="J35" s="593"/>
      <c r="K35" s="593"/>
      <c r="L35" s="593"/>
      <c r="M35" s="593"/>
      <c r="N35" s="593"/>
      <c r="O35" s="593"/>
      <c r="P35" s="593"/>
      <c r="Q35" s="594"/>
      <c r="R35" s="595">
        <v>368971</v>
      </c>
      <c r="S35" s="596"/>
      <c r="T35" s="596"/>
      <c r="U35" s="596"/>
      <c r="V35" s="596"/>
      <c r="W35" s="596"/>
      <c r="X35" s="596"/>
      <c r="Y35" s="597"/>
      <c r="Z35" s="598">
        <v>3.5</v>
      </c>
      <c r="AA35" s="598"/>
      <c r="AB35" s="598"/>
      <c r="AC35" s="598"/>
      <c r="AD35" s="599" t="s">
        <v>112</v>
      </c>
      <c r="AE35" s="599"/>
      <c r="AF35" s="599"/>
      <c r="AG35" s="599"/>
      <c r="AH35" s="599"/>
      <c r="AI35" s="599"/>
      <c r="AJ35" s="599"/>
      <c r="AK35" s="599"/>
      <c r="AL35" s="600" t="s">
        <v>112</v>
      </c>
      <c r="AM35" s="601"/>
      <c r="AN35" s="601"/>
      <c r="AO35" s="602"/>
      <c r="AP35" s="188"/>
      <c r="AQ35" s="606" t="s">
        <v>307</v>
      </c>
      <c r="AR35" s="607"/>
      <c r="AS35" s="607"/>
      <c r="AT35" s="607"/>
      <c r="AU35" s="607"/>
      <c r="AV35" s="607"/>
      <c r="AW35" s="607"/>
      <c r="AX35" s="607"/>
      <c r="AY35" s="608"/>
      <c r="AZ35" s="584">
        <v>1749676</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-90506</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45731</v>
      </c>
      <c r="CS35" s="627"/>
      <c r="CT35" s="627"/>
      <c r="CU35" s="627"/>
      <c r="CV35" s="627"/>
      <c r="CW35" s="627"/>
      <c r="CX35" s="627"/>
      <c r="CY35" s="628"/>
      <c r="CZ35" s="629">
        <v>0.4</v>
      </c>
      <c r="DA35" s="630"/>
      <c r="DB35" s="630"/>
      <c r="DC35" s="631"/>
      <c r="DD35" s="604">
        <v>41605</v>
      </c>
      <c r="DE35" s="627"/>
      <c r="DF35" s="627"/>
      <c r="DG35" s="627"/>
      <c r="DH35" s="627"/>
      <c r="DI35" s="627"/>
      <c r="DJ35" s="627"/>
      <c r="DK35" s="628"/>
      <c r="DL35" s="604">
        <v>41605</v>
      </c>
      <c r="DM35" s="627"/>
      <c r="DN35" s="627"/>
      <c r="DO35" s="627"/>
      <c r="DP35" s="627"/>
      <c r="DQ35" s="627"/>
      <c r="DR35" s="627"/>
      <c r="DS35" s="627"/>
      <c r="DT35" s="627"/>
      <c r="DU35" s="627"/>
      <c r="DV35" s="628"/>
      <c r="DW35" s="600">
        <v>0.7</v>
      </c>
      <c r="DX35" s="621"/>
      <c r="DY35" s="621"/>
      <c r="DZ35" s="621"/>
      <c r="EA35" s="621"/>
      <c r="EB35" s="621"/>
      <c r="EC35" s="622"/>
    </row>
    <row r="36" spans="2:133" ht="11.25" customHeight="1">
      <c r="B36" s="638" t="s">
        <v>310</v>
      </c>
      <c r="C36" s="639"/>
      <c r="D36" s="639"/>
      <c r="E36" s="639"/>
      <c r="F36" s="639"/>
      <c r="G36" s="639"/>
      <c r="H36" s="639"/>
      <c r="I36" s="639"/>
      <c r="J36" s="639"/>
      <c r="K36" s="639"/>
      <c r="L36" s="639"/>
      <c r="M36" s="639"/>
      <c r="N36" s="639"/>
      <c r="O36" s="639"/>
      <c r="P36" s="639"/>
      <c r="Q36" s="640"/>
      <c r="R36" s="667">
        <v>10611244</v>
      </c>
      <c r="S36" s="668"/>
      <c r="T36" s="668"/>
      <c r="U36" s="668"/>
      <c r="V36" s="668"/>
      <c r="W36" s="668"/>
      <c r="X36" s="668"/>
      <c r="Y36" s="669"/>
      <c r="Z36" s="670">
        <v>100</v>
      </c>
      <c r="AA36" s="670"/>
      <c r="AB36" s="670"/>
      <c r="AC36" s="670"/>
      <c r="AD36" s="671">
        <v>5839616</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473000</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-245149</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1852751</v>
      </c>
      <c r="CS36" s="596"/>
      <c r="CT36" s="596"/>
      <c r="CU36" s="596"/>
      <c r="CV36" s="596"/>
      <c r="CW36" s="596"/>
      <c r="CX36" s="596"/>
      <c r="CY36" s="597"/>
      <c r="CZ36" s="629">
        <v>18</v>
      </c>
      <c r="DA36" s="630"/>
      <c r="DB36" s="630"/>
      <c r="DC36" s="631"/>
      <c r="DD36" s="604">
        <v>1644092</v>
      </c>
      <c r="DE36" s="596"/>
      <c r="DF36" s="596"/>
      <c r="DG36" s="596"/>
      <c r="DH36" s="596"/>
      <c r="DI36" s="596"/>
      <c r="DJ36" s="596"/>
      <c r="DK36" s="597"/>
      <c r="DL36" s="604">
        <v>1502404</v>
      </c>
      <c r="DM36" s="596"/>
      <c r="DN36" s="596"/>
      <c r="DO36" s="596"/>
      <c r="DP36" s="596"/>
      <c r="DQ36" s="596"/>
      <c r="DR36" s="596"/>
      <c r="DS36" s="596"/>
      <c r="DT36" s="596"/>
      <c r="DU36" s="596"/>
      <c r="DV36" s="597"/>
      <c r="DW36" s="600">
        <v>24.2</v>
      </c>
      <c r="DX36" s="621"/>
      <c r="DY36" s="621"/>
      <c r="DZ36" s="621"/>
      <c r="EA36" s="621"/>
      <c r="EB36" s="621"/>
      <c r="EC36" s="622"/>
    </row>
    <row r="37" spans="2:133" ht="11.25" customHeight="1">
      <c r="AQ37" s="674" t="s">
        <v>314</v>
      </c>
      <c r="AR37" s="675"/>
      <c r="AS37" s="675"/>
      <c r="AT37" s="675"/>
      <c r="AU37" s="675"/>
      <c r="AV37" s="675"/>
      <c r="AW37" s="675"/>
      <c r="AX37" s="675"/>
      <c r="AY37" s="676"/>
      <c r="AZ37" s="595">
        <v>5061</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4520</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855638</v>
      </c>
      <c r="CS37" s="627"/>
      <c r="CT37" s="627"/>
      <c r="CU37" s="627"/>
      <c r="CV37" s="627"/>
      <c r="CW37" s="627"/>
      <c r="CX37" s="627"/>
      <c r="CY37" s="628"/>
      <c r="CZ37" s="629">
        <v>8.3000000000000007</v>
      </c>
      <c r="DA37" s="630"/>
      <c r="DB37" s="630"/>
      <c r="DC37" s="631"/>
      <c r="DD37" s="604">
        <v>853736</v>
      </c>
      <c r="DE37" s="627"/>
      <c r="DF37" s="627"/>
      <c r="DG37" s="627"/>
      <c r="DH37" s="627"/>
      <c r="DI37" s="627"/>
      <c r="DJ37" s="627"/>
      <c r="DK37" s="628"/>
      <c r="DL37" s="604">
        <v>805143</v>
      </c>
      <c r="DM37" s="627"/>
      <c r="DN37" s="627"/>
      <c r="DO37" s="627"/>
      <c r="DP37" s="627"/>
      <c r="DQ37" s="627"/>
      <c r="DR37" s="627"/>
      <c r="DS37" s="627"/>
      <c r="DT37" s="627"/>
      <c r="DU37" s="627"/>
      <c r="DV37" s="628"/>
      <c r="DW37" s="600">
        <v>13</v>
      </c>
      <c r="DX37" s="621"/>
      <c r="DY37" s="621"/>
      <c r="DZ37" s="621"/>
      <c r="EA37" s="621"/>
      <c r="EB37" s="621"/>
      <c r="EC37" s="622"/>
    </row>
    <row r="38" spans="2:133" ht="11.25" customHeight="1">
      <c r="AQ38" s="674" t="s">
        <v>317</v>
      </c>
      <c r="AR38" s="675"/>
      <c r="AS38" s="675"/>
      <c r="AT38" s="675"/>
      <c r="AU38" s="675"/>
      <c r="AV38" s="675"/>
      <c r="AW38" s="675"/>
      <c r="AX38" s="675"/>
      <c r="AY38" s="676"/>
      <c r="AZ38" s="595" t="s">
        <v>318</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7502</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1271615</v>
      </c>
      <c r="CS38" s="596"/>
      <c r="CT38" s="596"/>
      <c r="CU38" s="596"/>
      <c r="CV38" s="596"/>
      <c r="CW38" s="596"/>
      <c r="CX38" s="596"/>
      <c r="CY38" s="597"/>
      <c r="CZ38" s="629">
        <v>12.4</v>
      </c>
      <c r="DA38" s="630"/>
      <c r="DB38" s="630"/>
      <c r="DC38" s="631"/>
      <c r="DD38" s="604">
        <v>1090229</v>
      </c>
      <c r="DE38" s="596"/>
      <c r="DF38" s="596"/>
      <c r="DG38" s="596"/>
      <c r="DH38" s="596"/>
      <c r="DI38" s="596"/>
      <c r="DJ38" s="596"/>
      <c r="DK38" s="597"/>
      <c r="DL38" s="604">
        <v>938699</v>
      </c>
      <c r="DM38" s="596"/>
      <c r="DN38" s="596"/>
      <c r="DO38" s="596"/>
      <c r="DP38" s="596"/>
      <c r="DQ38" s="596"/>
      <c r="DR38" s="596"/>
      <c r="DS38" s="596"/>
      <c r="DT38" s="596"/>
      <c r="DU38" s="596"/>
      <c r="DV38" s="597"/>
      <c r="DW38" s="600">
        <v>15.1</v>
      </c>
      <c r="DX38" s="621"/>
      <c r="DY38" s="621"/>
      <c r="DZ38" s="621"/>
      <c r="EA38" s="621"/>
      <c r="EB38" s="621"/>
      <c r="EC38" s="622"/>
    </row>
    <row r="39" spans="2:133" ht="11.25" customHeight="1">
      <c r="AQ39" s="674" t="s">
        <v>321</v>
      </c>
      <c r="AR39" s="675"/>
      <c r="AS39" s="675"/>
      <c r="AT39" s="675"/>
      <c r="AU39" s="675"/>
      <c r="AV39" s="675"/>
      <c r="AW39" s="675"/>
      <c r="AX39" s="675"/>
      <c r="AY39" s="676"/>
      <c r="AZ39" s="595" t="s">
        <v>318</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78</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376178</v>
      </c>
      <c r="CS39" s="627"/>
      <c r="CT39" s="627"/>
      <c r="CU39" s="627"/>
      <c r="CV39" s="627"/>
      <c r="CW39" s="627"/>
      <c r="CX39" s="627"/>
      <c r="CY39" s="628"/>
      <c r="CZ39" s="629">
        <v>3.7</v>
      </c>
      <c r="DA39" s="630"/>
      <c r="DB39" s="630"/>
      <c r="DC39" s="631"/>
      <c r="DD39" s="604">
        <v>250285</v>
      </c>
      <c r="DE39" s="627"/>
      <c r="DF39" s="627"/>
      <c r="DG39" s="627"/>
      <c r="DH39" s="627"/>
      <c r="DI39" s="627"/>
      <c r="DJ39" s="627"/>
      <c r="DK39" s="628"/>
      <c r="DL39" s="604" t="s">
        <v>318</v>
      </c>
      <c r="DM39" s="627"/>
      <c r="DN39" s="627"/>
      <c r="DO39" s="627"/>
      <c r="DP39" s="627"/>
      <c r="DQ39" s="627"/>
      <c r="DR39" s="627"/>
      <c r="DS39" s="627"/>
      <c r="DT39" s="627"/>
      <c r="DU39" s="627"/>
      <c r="DV39" s="628"/>
      <c r="DW39" s="600" t="s">
        <v>318</v>
      </c>
      <c r="DX39" s="621"/>
      <c r="DY39" s="621"/>
      <c r="DZ39" s="621"/>
      <c r="EA39" s="621"/>
      <c r="EB39" s="621"/>
      <c r="EC39" s="62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322051</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149</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50000</v>
      </c>
      <c r="CS40" s="596"/>
      <c r="CT40" s="596"/>
      <c r="CU40" s="596"/>
      <c r="CV40" s="596"/>
      <c r="CW40" s="596"/>
      <c r="CX40" s="596"/>
      <c r="CY40" s="597"/>
      <c r="CZ40" s="629">
        <v>0.5</v>
      </c>
      <c r="DA40" s="630"/>
      <c r="DB40" s="630"/>
      <c r="DC40" s="631"/>
      <c r="DD40" s="604" t="s">
        <v>318</v>
      </c>
      <c r="DE40" s="596"/>
      <c r="DF40" s="596"/>
      <c r="DG40" s="596"/>
      <c r="DH40" s="596"/>
      <c r="DI40" s="596"/>
      <c r="DJ40" s="596"/>
      <c r="DK40" s="597"/>
      <c r="DL40" s="604" t="s">
        <v>318</v>
      </c>
      <c r="DM40" s="596"/>
      <c r="DN40" s="596"/>
      <c r="DO40" s="596"/>
      <c r="DP40" s="596"/>
      <c r="DQ40" s="596"/>
      <c r="DR40" s="596"/>
      <c r="DS40" s="596"/>
      <c r="DT40" s="596"/>
      <c r="DU40" s="596"/>
      <c r="DV40" s="597"/>
      <c r="DW40" s="600" t="s">
        <v>318</v>
      </c>
      <c r="DX40" s="621"/>
      <c r="DY40" s="621"/>
      <c r="DZ40" s="621"/>
      <c r="EA40" s="621"/>
      <c r="EB40" s="621"/>
      <c r="EC40" s="62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949564</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361</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1358596</v>
      </c>
      <c r="CS42" s="596"/>
      <c r="CT42" s="596"/>
      <c r="CU42" s="596"/>
      <c r="CV42" s="596"/>
      <c r="CW42" s="596"/>
      <c r="CX42" s="596"/>
      <c r="CY42" s="597"/>
      <c r="CZ42" s="629">
        <v>13.2</v>
      </c>
      <c r="DA42" s="678"/>
      <c r="DB42" s="678"/>
      <c r="DC42" s="679"/>
      <c r="DD42" s="604">
        <v>431633</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22487</v>
      </c>
      <c r="CS43" s="627"/>
      <c r="CT43" s="627"/>
      <c r="CU43" s="627"/>
      <c r="CV43" s="627"/>
      <c r="CW43" s="627"/>
      <c r="CX43" s="627"/>
      <c r="CY43" s="628"/>
      <c r="CZ43" s="629">
        <v>0.2</v>
      </c>
      <c r="DA43" s="630"/>
      <c r="DB43" s="630"/>
      <c r="DC43" s="631"/>
      <c r="DD43" s="604">
        <v>22487</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336</v>
      </c>
      <c r="CD44" s="701" t="s">
        <v>288</v>
      </c>
      <c r="CE44" s="702"/>
      <c r="CF44" s="592" t="s">
        <v>337</v>
      </c>
      <c r="CG44" s="593"/>
      <c r="CH44" s="593"/>
      <c r="CI44" s="593"/>
      <c r="CJ44" s="593"/>
      <c r="CK44" s="593"/>
      <c r="CL44" s="593"/>
      <c r="CM44" s="593"/>
      <c r="CN44" s="593"/>
      <c r="CO44" s="593"/>
      <c r="CP44" s="593"/>
      <c r="CQ44" s="594"/>
      <c r="CR44" s="595">
        <v>1344728</v>
      </c>
      <c r="CS44" s="596"/>
      <c r="CT44" s="596"/>
      <c r="CU44" s="596"/>
      <c r="CV44" s="596"/>
      <c r="CW44" s="596"/>
      <c r="CX44" s="596"/>
      <c r="CY44" s="597"/>
      <c r="CZ44" s="629">
        <v>13.1</v>
      </c>
      <c r="DA44" s="678"/>
      <c r="DB44" s="678"/>
      <c r="DC44" s="679"/>
      <c r="DD44" s="604">
        <v>423051</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338</v>
      </c>
      <c r="CG45" s="593"/>
      <c r="CH45" s="593"/>
      <c r="CI45" s="593"/>
      <c r="CJ45" s="593"/>
      <c r="CK45" s="593"/>
      <c r="CL45" s="593"/>
      <c r="CM45" s="593"/>
      <c r="CN45" s="593"/>
      <c r="CO45" s="593"/>
      <c r="CP45" s="593"/>
      <c r="CQ45" s="594"/>
      <c r="CR45" s="595">
        <v>669887</v>
      </c>
      <c r="CS45" s="627"/>
      <c r="CT45" s="627"/>
      <c r="CU45" s="627"/>
      <c r="CV45" s="627"/>
      <c r="CW45" s="627"/>
      <c r="CX45" s="627"/>
      <c r="CY45" s="628"/>
      <c r="CZ45" s="629">
        <v>6.5</v>
      </c>
      <c r="DA45" s="630"/>
      <c r="DB45" s="630"/>
      <c r="DC45" s="631"/>
      <c r="DD45" s="604">
        <v>44839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339</v>
      </c>
      <c r="CG46" s="593"/>
      <c r="CH46" s="593"/>
      <c r="CI46" s="593"/>
      <c r="CJ46" s="593"/>
      <c r="CK46" s="593"/>
      <c r="CL46" s="593"/>
      <c r="CM46" s="593"/>
      <c r="CN46" s="593"/>
      <c r="CO46" s="593"/>
      <c r="CP46" s="593"/>
      <c r="CQ46" s="594"/>
      <c r="CR46" s="595">
        <v>651144</v>
      </c>
      <c r="CS46" s="596"/>
      <c r="CT46" s="596"/>
      <c r="CU46" s="596"/>
      <c r="CV46" s="596"/>
      <c r="CW46" s="596"/>
      <c r="CX46" s="596"/>
      <c r="CY46" s="597"/>
      <c r="CZ46" s="629">
        <v>6.3</v>
      </c>
      <c r="DA46" s="678"/>
      <c r="DB46" s="678"/>
      <c r="DC46" s="679"/>
      <c r="DD46" s="604">
        <v>377815</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340</v>
      </c>
      <c r="CG47" s="593"/>
      <c r="CH47" s="593"/>
      <c r="CI47" s="593"/>
      <c r="CJ47" s="593"/>
      <c r="CK47" s="593"/>
      <c r="CL47" s="593"/>
      <c r="CM47" s="593"/>
      <c r="CN47" s="593"/>
      <c r="CO47" s="593"/>
      <c r="CP47" s="593"/>
      <c r="CQ47" s="594"/>
      <c r="CR47" s="595">
        <v>13868</v>
      </c>
      <c r="CS47" s="627"/>
      <c r="CT47" s="627"/>
      <c r="CU47" s="627"/>
      <c r="CV47" s="627"/>
      <c r="CW47" s="627"/>
      <c r="CX47" s="627"/>
      <c r="CY47" s="628"/>
      <c r="CZ47" s="629">
        <v>0.1</v>
      </c>
      <c r="DA47" s="630"/>
      <c r="DB47" s="630"/>
      <c r="DC47" s="631"/>
      <c r="DD47" s="604">
        <v>8582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341</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342</v>
      </c>
      <c r="CE49" s="639"/>
      <c r="CF49" s="639"/>
      <c r="CG49" s="639"/>
      <c r="CH49" s="639"/>
      <c r="CI49" s="639"/>
      <c r="CJ49" s="639"/>
      <c r="CK49" s="639"/>
      <c r="CL49" s="639"/>
      <c r="CM49" s="639"/>
      <c r="CN49" s="639"/>
      <c r="CO49" s="639"/>
      <c r="CP49" s="639"/>
      <c r="CQ49" s="640"/>
      <c r="CR49" s="667">
        <v>10276563</v>
      </c>
      <c r="CS49" s="663"/>
      <c r="CT49" s="663"/>
      <c r="CU49" s="663"/>
      <c r="CV49" s="663"/>
      <c r="CW49" s="663"/>
      <c r="CX49" s="663"/>
      <c r="CY49" s="690"/>
      <c r="CZ49" s="691">
        <v>100</v>
      </c>
      <c r="DA49" s="692"/>
      <c r="DB49" s="692"/>
      <c r="DC49" s="693"/>
      <c r="DD49" s="694">
        <v>6960198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365</v>
      </c>
      <c r="C7" s="722"/>
      <c r="D7" s="722"/>
      <c r="E7" s="722"/>
      <c r="F7" s="722"/>
      <c r="G7" s="722"/>
      <c r="H7" s="722"/>
      <c r="I7" s="722"/>
      <c r="J7" s="722"/>
      <c r="K7" s="722"/>
      <c r="L7" s="722"/>
      <c r="M7" s="722"/>
      <c r="N7" s="722"/>
      <c r="O7" s="722"/>
      <c r="P7" s="723"/>
      <c r="Q7" s="724">
        <v>10607</v>
      </c>
      <c r="R7" s="725"/>
      <c r="S7" s="725"/>
      <c r="T7" s="725"/>
      <c r="U7" s="725"/>
      <c r="V7" s="725">
        <v>10276</v>
      </c>
      <c r="W7" s="725"/>
      <c r="X7" s="725"/>
      <c r="Y7" s="725"/>
      <c r="Z7" s="725"/>
      <c r="AA7" s="725">
        <v>332</v>
      </c>
      <c r="AB7" s="725"/>
      <c r="AC7" s="725"/>
      <c r="AD7" s="725"/>
      <c r="AE7" s="726"/>
      <c r="AF7" s="727">
        <v>277</v>
      </c>
      <c r="AG7" s="728"/>
      <c r="AH7" s="728"/>
      <c r="AI7" s="728"/>
      <c r="AJ7" s="729"/>
      <c r="AK7" s="764">
        <v>458</v>
      </c>
      <c r="AL7" s="765"/>
      <c r="AM7" s="765"/>
      <c r="AN7" s="765"/>
      <c r="AO7" s="765"/>
      <c r="AP7" s="765">
        <v>7872</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561</v>
      </c>
      <c r="BT7" s="769"/>
      <c r="BU7" s="769"/>
      <c r="BV7" s="769"/>
      <c r="BW7" s="769"/>
      <c r="BX7" s="769"/>
      <c r="BY7" s="769"/>
      <c r="BZ7" s="769"/>
      <c r="CA7" s="769"/>
      <c r="CB7" s="769"/>
      <c r="CC7" s="769"/>
      <c r="CD7" s="769"/>
      <c r="CE7" s="769"/>
      <c r="CF7" s="769"/>
      <c r="CG7" s="770"/>
      <c r="CH7" s="761">
        <v>-3</v>
      </c>
      <c r="CI7" s="762"/>
      <c r="CJ7" s="762"/>
      <c r="CK7" s="762"/>
      <c r="CL7" s="763"/>
      <c r="CM7" s="761">
        <v>94</v>
      </c>
      <c r="CN7" s="762"/>
      <c r="CO7" s="762"/>
      <c r="CP7" s="762"/>
      <c r="CQ7" s="763"/>
      <c r="CR7" s="761">
        <v>10</v>
      </c>
      <c r="CS7" s="762"/>
      <c r="CT7" s="762"/>
      <c r="CU7" s="762"/>
      <c r="CV7" s="763"/>
      <c r="CW7" s="761" t="s">
        <v>542</v>
      </c>
      <c r="CX7" s="762"/>
      <c r="CY7" s="762"/>
      <c r="CZ7" s="762"/>
      <c r="DA7" s="763"/>
      <c r="DB7" s="761">
        <v>27</v>
      </c>
      <c r="DC7" s="762"/>
      <c r="DD7" s="762"/>
      <c r="DE7" s="762"/>
      <c r="DF7" s="763"/>
      <c r="DG7" s="761" t="s">
        <v>542</v>
      </c>
      <c r="DH7" s="762"/>
      <c r="DI7" s="762"/>
      <c r="DJ7" s="762"/>
      <c r="DK7" s="763"/>
      <c r="DL7" s="761" t="s">
        <v>542</v>
      </c>
      <c r="DM7" s="762"/>
      <c r="DN7" s="762"/>
      <c r="DO7" s="762"/>
      <c r="DP7" s="763"/>
      <c r="DQ7" s="761" t="s">
        <v>569</v>
      </c>
      <c r="DR7" s="762"/>
      <c r="DS7" s="762"/>
      <c r="DT7" s="762"/>
      <c r="DU7" s="763"/>
      <c r="DV7" s="742"/>
      <c r="DW7" s="743"/>
      <c r="DX7" s="743"/>
      <c r="DY7" s="743"/>
      <c r="DZ7" s="744"/>
      <c r="EA7" s="207"/>
    </row>
    <row r="8" spans="1:131" s="208" customFormat="1" ht="26.25" customHeight="1">
      <c r="A8" s="214">
        <v>2</v>
      </c>
      <c r="B8" s="745" t="s">
        <v>366</v>
      </c>
      <c r="C8" s="746"/>
      <c r="D8" s="746"/>
      <c r="E8" s="746"/>
      <c r="F8" s="746"/>
      <c r="G8" s="746"/>
      <c r="H8" s="746"/>
      <c r="I8" s="746"/>
      <c r="J8" s="746"/>
      <c r="K8" s="746"/>
      <c r="L8" s="746"/>
      <c r="M8" s="746"/>
      <c r="N8" s="746"/>
      <c r="O8" s="746"/>
      <c r="P8" s="747"/>
      <c r="Q8" s="748">
        <v>4</v>
      </c>
      <c r="R8" s="749"/>
      <c r="S8" s="749"/>
      <c r="T8" s="749"/>
      <c r="U8" s="749"/>
      <c r="V8" s="749">
        <v>1</v>
      </c>
      <c r="W8" s="749"/>
      <c r="X8" s="749"/>
      <c r="Y8" s="749"/>
      <c r="Z8" s="749"/>
      <c r="AA8" s="749">
        <v>3</v>
      </c>
      <c r="AB8" s="749"/>
      <c r="AC8" s="749"/>
      <c r="AD8" s="749"/>
      <c r="AE8" s="750"/>
      <c r="AF8" s="751">
        <v>3</v>
      </c>
      <c r="AG8" s="752"/>
      <c r="AH8" s="752"/>
      <c r="AI8" s="752"/>
      <c r="AJ8" s="753"/>
      <c r="AK8" s="754" t="s">
        <v>537</v>
      </c>
      <c r="AL8" s="755"/>
      <c r="AM8" s="755"/>
      <c r="AN8" s="755"/>
      <c r="AO8" s="755"/>
      <c r="AP8" s="755">
        <v>2</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562</v>
      </c>
      <c r="BT8" s="759"/>
      <c r="BU8" s="759"/>
      <c r="BV8" s="759"/>
      <c r="BW8" s="759"/>
      <c r="BX8" s="759"/>
      <c r="BY8" s="759"/>
      <c r="BZ8" s="759"/>
      <c r="CA8" s="759"/>
      <c r="CB8" s="759"/>
      <c r="CC8" s="759"/>
      <c r="CD8" s="759"/>
      <c r="CE8" s="759"/>
      <c r="CF8" s="759"/>
      <c r="CG8" s="760"/>
      <c r="CH8" s="771" t="s">
        <v>574</v>
      </c>
      <c r="CI8" s="772"/>
      <c r="CJ8" s="772"/>
      <c r="CK8" s="772"/>
      <c r="CL8" s="773"/>
      <c r="CM8" s="771">
        <v>200</v>
      </c>
      <c r="CN8" s="772"/>
      <c r="CO8" s="772"/>
      <c r="CP8" s="772"/>
      <c r="CQ8" s="773"/>
      <c r="CR8" s="771">
        <v>200</v>
      </c>
      <c r="CS8" s="772"/>
      <c r="CT8" s="772"/>
      <c r="CU8" s="772"/>
      <c r="CV8" s="773"/>
      <c r="CW8" s="771" t="s">
        <v>567</v>
      </c>
      <c r="CX8" s="772"/>
      <c r="CY8" s="772"/>
      <c r="CZ8" s="772"/>
      <c r="DA8" s="773"/>
      <c r="DB8" s="771" t="s">
        <v>563</v>
      </c>
      <c r="DC8" s="772"/>
      <c r="DD8" s="772"/>
      <c r="DE8" s="772"/>
      <c r="DF8" s="773"/>
      <c r="DG8" s="771" t="s">
        <v>568</v>
      </c>
      <c r="DH8" s="772"/>
      <c r="DI8" s="772"/>
      <c r="DJ8" s="772"/>
      <c r="DK8" s="773"/>
      <c r="DL8" s="771" t="s">
        <v>560</v>
      </c>
      <c r="DM8" s="772"/>
      <c r="DN8" s="772"/>
      <c r="DO8" s="772"/>
      <c r="DP8" s="773"/>
      <c r="DQ8" s="771" t="s">
        <v>556</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368</v>
      </c>
      <c r="B23" s="780" t="s">
        <v>369</v>
      </c>
      <c r="C23" s="781"/>
      <c r="D23" s="781"/>
      <c r="E23" s="781"/>
      <c r="F23" s="781"/>
      <c r="G23" s="781"/>
      <c r="H23" s="781"/>
      <c r="I23" s="781"/>
      <c r="J23" s="781"/>
      <c r="K23" s="781"/>
      <c r="L23" s="781"/>
      <c r="M23" s="781"/>
      <c r="N23" s="781"/>
      <c r="O23" s="781"/>
      <c r="P23" s="782"/>
      <c r="Q23" s="783">
        <v>10611</v>
      </c>
      <c r="R23" s="784"/>
      <c r="S23" s="784"/>
      <c r="T23" s="784"/>
      <c r="U23" s="784"/>
      <c r="V23" s="784">
        <v>10277</v>
      </c>
      <c r="W23" s="784"/>
      <c r="X23" s="784"/>
      <c r="Y23" s="784"/>
      <c r="Z23" s="784"/>
      <c r="AA23" s="784">
        <v>335</v>
      </c>
      <c r="AB23" s="784"/>
      <c r="AC23" s="784"/>
      <c r="AD23" s="784"/>
      <c r="AE23" s="785"/>
      <c r="AF23" s="786">
        <v>280</v>
      </c>
      <c r="AG23" s="784"/>
      <c r="AH23" s="784"/>
      <c r="AI23" s="784"/>
      <c r="AJ23" s="787"/>
      <c r="AK23" s="788"/>
      <c r="AL23" s="789"/>
      <c r="AM23" s="789"/>
      <c r="AN23" s="789"/>
      <c r="AO23" s="789"/>
      <c r="AP23" s="784">
        <v>7873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348</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380</v>
      </c>
      <c r="C28" s="722"/>
      <c r="D28" s="722"/>
      <c r="E28" s="722"/>
      <c r="F28" s="722"/>
      <c r="G28" s="722"/>
      <c r="H28" s="722"/>
      <c r="I28" s="722"/>
      <c r="J28" s="722"/>
      <c r="K28" s="722"/>
      <c r="L28" s="722"/>
      <c r="M28" s="722"/>
      <c r="N28" s="722"/>
      <c r="O28" s="722"/>
      <c r="P28" s="723"/>
      <c r="Q28" s="812">
        <v>4266</v>
      </c>
      <c r="R28" s="813"/>
      <c r="S28" s="813"/>
      <c r="T28" s="813"/>
      <c r="U28" s="813"/>
      <c r="V28" s="813">
        <v>4356</v>
      </c>
      <c r="W28" s="813"/>
      <c r="X28" s="813"/>
      <c r="Y28" s="813"/>
      <c r="Z28" s="813"/>
      <c r="AA28" s="813">
        <v>-91</v>
      </c>
      <c r="AB28" s="813"/>
      <c r="AC28" s="813"/>
      <c r="AD28" s="813"/>
      <c r="AE28" s="814"/>
      <c r="AF28" s="815">
        <v>-91</v>
      </c>
      <c r="AG28" s="813"/>
      <c r="AH28" s="813"/>
      <c r="AI28" s="813"/>
      <c r="AJ28" s="816"/>
      <c r="AK28" s="817">
        <v>322</v>
      </c>
      <c r="AL28" s="808"/>
      <c r="AM28" s="808"/>
      <c r="AN28" s="808"/>
      <c r="AO28" s="808"/>
      <c r="AP28" s="808" t="s">
        <v>539</v>
      </c>
      <c r="AQ28" s="808"/>
      <c r="AR28" s="808"/>
      <c r="AS28" s="808"/>
      <c r="AT28" s="808"/>
      <c r="AU28" s="808" t="s">
        <v>541</v>
      </c>
      <c r="AV28" s="808"/>
      <c r="AW28" s="808"/>
      <c r="AX28" s="808"/>
      <c r="AY28" s="808"/>
      <c r="AZ28" s="809" t="s">
        <v>543</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381</v>
      </c>
      <c r="C29" s="746"/>
      <c r="D29" s="746"/>
      <c r="E29" s="746"/>
      <c r="F29" s="746"/>
      <c r="G29" s="746"/>
      <c r="H29" s="746"/>
      <c r="I29" s="746"/>
      <c r="J29" s="746"/>
      <c r="K29" s="746"/>
      <c r="L29" s="746"/>
      <c r="M29" s="746"/>
      <c r="N29" s="746"/>
      <c r="O29" s="746"/>
      <c r="P29" s="747"/>
      <c r="Q29" s="748">
        <v>539</v>
      </c>
      <c r="R29" s="749"/>
      <c r="S29" s="749"/>
      <c r="T29" s="749"/>
      <c r="U29" s="749"/>
      <c r="V29" s="749">
        <v>527</v>
      </c>
      <c r="W29" s="749"/>
      <c r="X29" s="749"/>
      <c r="Y29" s="749"/>
      <c r="Z29" s="749"/>
      <c r="AA29" s="749">
        <v>12</v>
      </c>
      <c r="AB29" s="749"/>
      <c r="AC29" s="749"/>
      <c r="AD29" s="749"/>
      <c r="AE29" s="750"/>
      <c r="AF29" s="751">
        <v>12</v>
      </c>
      <c r="AG29" s="752"/>
      <c r="AH29" s="752"/>
      <c r="AI29" s="752"/>
      <c r="AJ29" s="753"/>
      <c r="AK29" s="820">
        <v>118</v>
      </c>
      <c r="AL29" s="821"/>
      <c r="AM29" s="821"/>
      <c r="AN29" s="821"/>
      <c r="AO29" s="821"/>
      <c r="AP29" s="821" t="s">
        <v>540</v>
      </c>
      <c r="AQ29" s="821"/>
      <c r="AR29" s="821"/>
      <c r="AS29" s="821"/>
      <c r="AT29" s="821"/>
      <c r="AU29" s="821" t="s">
        <v>538</v>
      </c>
      <c r="AV29" s="821"/>
      <c r="AW29" s="821"/>
      <c r="AX29" s="821"/>
      <c r="AY29" s="821"/>
      <c r="AZ29" s="822" t="s">
        <v>542</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382</v>
      </c>
      <c r="C30" s="746"/>
      <c r="D30" s="746"/>
      <c r="E30" s="746"/>
      <c r="F30" s="746"/>
      <c r="G30" s="746"/>
      <c r="H30" s="746"/>
      <c r="I30" s="746"/>
      <c r="J30" s="746"/>
      <c r="K30" s="746"/>
      <c r="L30" s="746"/>
      <c r="M30" s="746"/>
      <c r="N30" s="746"/>
      <c r="O30" s="746"/>
      <c r="P30" s="747"/>
      <c r="Q30" s="748">
        <v>484</v>
      </c>
      <c r="R30" s="749"/>
      <c r="S30" s="749"/>
      <c r="T30" s="749"/>
      <c r="U30" s="749"/>
      <c r="V30" s="749">
        <v>478</v>
      </c>
      <c r="W30" s="749"/>
      <c r="X30" s="749"/>
      <c r="Y30" s="749"/>
      <c r="Z30" s="749"/>
      <c r="AA30" s="749">
        <v>5</v>
      </c>
      <c r="AB30" s="749"/>
      <c r="AC30" s="749"/>
      <c r="AD30" s="749"/>
      <c r="AE30" s="750"/>
      <c r="AF30" s="751">
        <v>461</v>
      </c>
      <c r="AG30" s="752"/>
      <c r="AH30" s="752"/>
      <c r="AI30" s="752"/>
      <c r="AJ30" s="753"/>
      <c r="AK30" s="820">
        <v>5</v>
      </c>
      <c r="AL30" s="821"/>
      <c r="AM30" s="821"/>
      <c r="AN30" s="821"/>
      <c r="AO30" s="821"/>
      <c r="AP30" s="821">
        <v>2574</v>
      </c>
      <c r="AQ30" s="821"/>
      <c r="AR30" s="821"/>
      <c r="AS30" s="821"/>
      <c r="AT30" s="821"/>
      <c r="AU30" s="821" t="s">
        <v>542</v>
      </c>
      <c r="AV30" s="821"/>
      <c r="AW30" s="821"/>
      <c r="AX30" s="821"/>
      <c r="AY30" s="821"/>
      <c r="AZ30" s="822" t="s">
        <v>544</v>
      </c>
      <c r="BA30" s="822"/>
      <c r="BB30" s="822"/>
      <c r="BC30" s="822"/>
      <c r="BD30" s="822"/>
      <c r="BE30" s="818" t="s">
        <v>383</v>
      </c>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384</v>
      </c>
      <c r="C31" s="746"/>
      <c r="D31" s="746"/>
      <c r="E31" s="746"/>
      <c r="F31" s="746"/>
      <c r="G31" s="746"/>
      <c r="H31" s="746"/>
      <c r="I31" s="746"/>
      <c r="J31" s="746"/>
      <c r="K31" s="746"/>
      <c r="L31" s="746"/>
      <c r="M31" s="746"/>
      <c r="N31" s="746"/>
      <c r="O31" s="746"/>
      <c r="P31" s="747"/>
      <c r="Q31" s="748">
        <v>983</v>
      </c>
      <c r="R31" s="749"/>
      <c r="S31" s="749"/>
      <c r="T31" s="749"/>
      <c r="U31" s="749"/>
      <c r="V31" s="749">
        <v>884</v>
      </c>
      <c r="W31" s="749"/>
      <c r="X31" s="749"/>
      <c r="Y31" s="749"/>
      <c r="Z31" s="749"/>
      <c r="AA31" s="749">
        <v>99</v>
      </c>
      <c r="AB31" s="749"/>
      <c r="AC31" s="749"/>
      <c r="AD31" s="749"/>
      <c r="AE31" s="750"/>
      <c r="AF31" s="751">
        <v>379</v>
      </c>
      <c r="AG31" s="752"/>
      <c r="AH31" s="752"/>
      <c r="AI31" s="752"/>
      <c r="AJ31" s="753"/>
      <c r="AK31" s="820">
        <v>473</v>
      </c>
      <c r="AL31" s="821"/>
      <c r="AM31" s="821"/>
      <c r="AN31" s="821"/>
      <c r="AO31" s="821"/>
      <c r="AP31" s="821">
        <v>6467</v>
      </c>
      <c r="AQ31" s="821"/>
      <c r="AR31" s="821"/>
      <c r="AS31" s="821"/>
      <c r="AT31" s="821"/>
      <c r="AU31" s="821">
        <v>3971</v>
      </c>
      <c r="AV31" s="821"/>
      <c r="AW31" s="821"/>
      <c r="AX31" s="821"/>
      <c r="AY31" s="821"/>
      <c r="AZ31" s="822" t="s">
        <v>541</v>
      </c>
      <c r="BA31" s="822"/>
      <c r="BB31" s="822"/>
      <c r="BC31" s="822"/>
      <c r="BD31" s="822"/>
      <c r="BE31" s="818" t="s">
        <v>383</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c r="C32" s="746"/>
      <c r="D32" s="746"/>
      <c r="E32" s="746"/>
      <c r="F32" s="746"/>
      <c r="G32" s="746"/>
      <c r="H32" s="746"/>
      <c r="I32" s="746"/>
      <c r="J32" s="746"/>
      <c r="K32" s="746"/>
      <c r="L32" s="746"/>
      <c r="M32" s="746"/>
      <c r="N32" s="746"/>
      <c r="O32" s="746"/>
      <c r="P32" s="747"/>
      <c r="Q32" s="748"/>
      <c r="R32" s="749"/>
      <c r="S32" s="749"/>
      <c r="T32" s="749"/>
      <c r="U32" s="749"/>
      <c r="V32" s="749"/>
      <c r="W32" s="749"/>
      <c r="X32" s="749"/>
      <c r="Y32" s="749"/>
      <c r="Z32" s="749"/>
      <c r="AA32" s="749"/>
      <c r="AB32" s="749"/>
      <c r="AC32" s="749"/>
      <c r="AD32" s="749"/>
      <c r="AE32" s="750"/>
      <c r="AF32" s="751"/>
      <c r="AG32" s="752"/>
      <c r="AH32" s="752"/>
      <c r="AI32" s="752"/>
      <c r="AJ32" s="753"/>
      <c r="AK32" s="820"/>
      <c r="AL32" s="821"/>
      <c r="AM32" s="821"/>
      <c r="AN32" s="821"/>
      <c r="AO32" s="821"/>
      <c r="AP32" s="821"/>
      <c r="AQ32" s="821"/>
      <c r="AR32" s="821"/>
      <c r="AS32" s="821"/>
      <c r="AT32" s="821"/>
      <c r="AU32" s="821"/>
      <c r="AV32" s="821"/>
      <c r="AW32" s="821"/>
      <c r="AX32" s="821"/>
      <c r="AY32" s="821"/>
      <c r="AZ32" s="822"/>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385</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368</v>
      </c>
      <c r="B63" s="780" t="s">
        <v>386</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762</v>
      </c>
      <c r="AG63" s="832"/>
      <c r="AH63" s="832"/>
      <c r="AI63" s="832"/>
      <c r="AJ63" s="833"/>
      <c r="AK63" s="834"/>
      <c r="AL63" s="829"/>
      <c r="AM63" s="829"/>
      <c r="AN63" s="829"/>
      <c r="AO63" s="829"/>
      <c r="AP63" s="832">
        <v>9041</v>
      </c>
      <c r="AQ63" s="832"/>
      <c r="AR63" s="832"/>
      <c r="AS63" s="832"/>
      <c r="AT63" s="832"/>
      <c r="AU63" s="832">
        <v>3971</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388</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389</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545</v>
      </c>
      <c r="C68" s="860"/>
      <c r="D68" s="860"/>
      <c r="E68" s="860"/>
      <c r="F68" s="860"/>
      <c r="G68" s="860"/>
      <c r="H68" s="860"/>
      <c r="I68" s="860"/>
      <c r="J68" s="860"/>
      <c r="K68" s="860"/>
      <c r="L68" s="860"/>
      <c r="M68" s="860"/>
      <c r="N68" s="860"/>
      <c r="O68" s="860"/>
      <c r="P68" s="861"/>
      <c r="Q68" s="862">
        <v>4291</v>
      </c>
      <c r="R68" s="856"/>
      <c r="S68" s="856"/>
      <c r="T68" s="856"/>
      <c r="U68" s="856"/>
      <c r="V68" s="856">
        <v>4247</v>
      </c>
      <c r="W68" s="856"/>
      <c r="X68" s="856"/>
      <c r="Y68" s="856"/>
      <c r="Z68" s="856"/>
      <c r="AA68" s="856">
        <v>44</v>
      </c>
      <c r="AB68" s="856"/>
      <c r="AC68" s="856"/>
      <c r="AD68" s="856"/>
      <c r="AE68" s="856"/>
      <c r="AF68" s="856">
        <v>44</v>
      </c>
      <c r="AG68" s="856"/>
      <c r="AH68" s="856"/>
      <c r="AI68" s="856"/>
      <c r="AJ68" s="856"/>
      <c r="AK68" s="856">
        <v>50</v>
      </c>
      <c r="AL68" s="856"/>
      <c r="AM68" s="856"/>
      <c r="AN68" s="856"/>
      <c r="AO68" s="856"/>
      <c r="AP68" s="856">
        <v>2789</v>
      </c>
      <c r="AQ68" s="856"/>
      <c r="AR68" s="856"/>
      <c r="AS68" s="856"/>
      <c r="AT68" s="856"/>
      <c r="AU68" s="856">
        <v>701</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554</v>
      </c>
      <c r="C69" s="864"/>
      <c r="D69" s="864"/>
      <c r="E69" s="864"/>
      <c r="F69" s="864"/>
      <c r="G69" s="864"/>
      <c r="H69" s="864"/>
      <c r="I69" s="864"/>
      <c r="J69" s="864"/>
      <c r="K69" s="864"/>
      <c r="L69" s="864"/>
      <c r="M69" s="864"/>
      <c r="N69" s="864"/>
      <c r="O69" s="864"/>
      <c r="P69" s="865"/>
      <c r="Q69" s="866">
        <v>0</v>
      </c>
      <c r="R69" s="821"/>
      <c r="S69" s="821"/>
      <c r="T69" s="821"/>
      <c r="U69" s="821"/>
      <c r="V69" s="821">
        <v>0</v>
      </c>
      <c r="W69" s="821"/>
      <c r="X69" s="821"/>
      <c r="Y69" s="821"/>
      <c r="Z69" s="821"/>
      <c r="AA69" s="821">
        <v>0</v>
      </c>
      <c r="AB69" s="821"/>
      <c r="AC69" s="821"/>
      <c r="AD69" s="821"/>
      <c r="AE69" s="821"/>
      <c r="AF69" s="821">
        <v>0</v>
      </c>
      <c r="AG69" s="821"/>
      <c r="AH69" s="821"/>
      <c r="AI69" s="821"/>
      <c r="AJ69" s="821"/>
      <c r="AK69" s="821" t="s">
        <v>538</v>
      </c>
      <c r="AL69" s="821"/>
      <c r="AM69" s="821"/>
      <c r="AN69" s="821"/>
      <c r="AO69" s="821"/>
      <c r="AP69" s="821">
        <v>65</v>
      </c>
      <c r="AQ69" s="821"/>
      <c r="AR69" s="821"/>
      <c r="AS69" s="821"/>
      <c r="AT69" s="821"/>
      <c r="AU69" s="821">
        <v>21</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546</v>
      </c>
      <c r="C70" s="864"/>
      <c r="D70" s="864"/>
      <c r="E70" s="864"/>
      <c r="F70" s="864"/>
      <c r="G70" s="864"/>
      <c r="H70" s="864"/>
      <c r="I70" s="864"/>
      <c r="J70" s="864"/>
      <c r="K70" s="864"/>
      <c r="L70" s="864"/>
      <c r="M70" s="864"/>
      <c r="N70" s="864"/>
      <c r="O70" s="864"/>
      <c r="P70" s="865"/>
      <c r="Q70" s="866">
        <v>1049</v>
      </c>
      <c r="R70" s="821"/>
      <c r="S70" s="821"/>
      <c r="T70" s="821"/>
      <c r="U70" s="821"/>
      <c r="V70" s="821">
        <v>1014</v>
      </c>
      <c r="W70" s="821"/>
      <c r="X70" s="821"/>
      <c r="Y70" s="821"/>
      <c r="Z70" s="821"/>
      <c r="AA70" s="821">
        <v>36</v>
      </c>
      <c r="AB70" s="821"/>
      <c r="AC70" s="821"/>
      <c r="AD70" s="821"/>
      <c r="AE70" s="821"/>
      <c r="AF70" s="821">
        <v>36</v>
      </c>
      <c r="AG70" s="821"/>
      <c r="AH70" s="821"/>
      <c r="AI70" s="821"/>
      <c r="AJ70" s="821"/>
      <c r="AK70" s="821" t="s">
        <v>542</v>
      </c>
      <c r="AL70" s="821"/>
      <c r="AM70" s="821"/>
      <c r="AN70" s="821"/>
      <c r="AO70" s="821"/>
      <c r="AP70" s="821" t="s">
        <v>542</v>
      </c>
      <c r="AQ70" s="821"/>
      <c r="AR70" s="821"/>
      <c r="AS70" s="821"/>
      <c r="AT70" s="821"/>
      <c r="AU70" s="821" t="s">
        <v>556</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547</v>
      </c>
      <c r="C71" s="864"/>
      <c r="D71" s="864"/>
      <c r="E71" s="864"/>
      <c r="F71" s="864"/>
      <c r="G71" s="864"/>
      <c r="H71" s="864"/>
      <c r="I71" s="864"/>
      <c r="J71" s="864"/>
      <c r="K71" s="864"/>
      <c r="L71" s="864"/>
      <c r="M71" s="864"/>
      <c r="N71" s="864"/>
      <c r="O71" s="864"/>
      <c r="P71" s="865"/>
      <c r="Q71" s="866">
        <v>66230</v>
      </c>
      <c r="R71" s="821"/>
      <c r="S71" s="821"/>
      <c r="T71" s="821"/>
      <c r="U71" s="821"/>
      <c r="V71" s="821">
        <v>64208</v>
      </c>
      <c r="W71" s="821"/>
      <c r="X71" s="821"/>
      <c r="Y71" s="821"/>
      <c r="Z71" s="821"/>
      <c r="AA71" s="821">
        <v>2022</v>
      </c>
      <c r="AB71" s="821"/>
      <c r="AC71" s="821"/>
      <c r="AD71" s="821"/>
      <c r="AE71" s="821"/>
      <c r="AF71" s="821">
        <v>2022</v>
      </c>
      <c r="AG71" s="821"/>
      <c r="AH71" s="821"/>
      <c r="AI71" s="821"/>
      <c r="AJ71" s="821"/>
      <c r="AK71" s="821">
        <v>160</v>
      </c>
      <c r="AL71" s="821"/>
      <c r="AM71" s="821"/>
      <c r="AN71" s="821"/>
      <c r="AO71" s="821"/>
      <c r="AP71" s="821" t="s">
        <v>542</v>
      </c>
      <c r="AQ71" s="821"/>
      <c r="AR71" s="821"/>
      <c r="AS71" s="821"/>
      <c r="AT71" s="821"/>
      <c r="AU71" s="821" t="s">
        <v>538</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548</v>
      </c>
      <c r="C72" s="864"/>
      <c r="D72" s="864"/>
      <c r="E72" s="864"/>
      <c r="F72" s="864"/>
      <c r="G72" s="864"/>
      <c r="H72" s="864"/>
      <c r="I72" s="864"/>
      <c r="J72" s="864"/>
      <c r="K72" s="864"/>
      <c r="L72" s="864"/>
      <c r="M72" s="864"/>
      <c r="N72" s="864"/>
      <c r="O72" s="864"/>
      <c r="P72" s="865"/>
      <c r="Q72" s="866">
        <v>489</v>
      </c>
      <c r="R72" s="821"/>
      <c r="S72" s="821"/>
      <c r="T72" s="821"/>
      <c r="U72" s="821"/>
      <c r="V72" s="821">
        <v>416</v>
      </c>
      <c r="W72" s="821"/>
      <c r="X72" s="821"/>
      <c r="Y72" s="821"/>
      <c r="Z72" s="821"/>
      <c r="AA72" s="821">
        <v>72</v>
      </c>
      <c r="AB72" s="821"/>
      <c r="AC72" s="821"/>
      <c r="AD72" s="821"/>
      <c r="AE72" s="821"/>
      <c r="AF72" s="821">
        <v>72</v>
      </c>
      <c r="AG72" s="821"/>
      <c r="AH72" s="821"/>
      <c r="AI72" s="821"/>
      <c r="AJ72" s="821"/>
      <c r="AK72" s="821">
        <v>61</v>
      </c>
      <c r="AL72" s="821"/>
      <c r="AM72" s="821"/>
      <c r="AN72" s="821"/>
      <c r="AO72" s="821"/>
      <c r="AP72" s="821" t="s">
        <v>542</v>
      </c>
      <c r="AQ72" s="821"/>
      <c r="AR72" s="821"/>
      <c r="AS72" s="821"/>
      <c r="AT72" s="821"/>
      <c r="AU72" s="821" t="s">
        <v>564</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549</v>
      </c>
      <c r="C73" s="864"/>
      <c r="D73" s="864"/>
      <c r="E73" s="864"/>
      <c r="F73" s="864"/>
      <c r="G73" s="864"/>
      <c r="H73" s="864"/>
      <c r="I73" s="864"/>
      <c r="J73" s="864"/>
      <c r="K73" s="864"/>
      <c r="L73" s="864"/>
      <c r="M73" s="864"/>
      <c r="N73" s="864"/>
      <c r="O73" s="864"/>
      <c r="P73" s="865"/>
      <c r="Q73" s="866">
        <v>744266</v>
      </c>
      <c r="R73" s="821"/>
      <c r="S73" s="821"/>
      <c r="T73" s="821"/>
      <c r="U73" s="821"/>
      <c r="V73" s="821">
        <v>712499</v>
      </c>
      <c r="W73" s="821"/>
      <c r="X73" s="821"/>
      <c r="Y73" s="821"/>
      <c r="Z73" s="821"/>
      <c r="AA73" s="821">
        <v>31767</v>
      </c>
      <c r="AB73" s="821"/>
      <c r="AC73" s="821"/>
      <c r="AD73" s="821"/>
      <c r="AE73" s="821"/>
      <c r="AF73" s="821">
        <v>31767</v>
      </c>
      <c r="AG73" s="821"/>
      <c r="AH73" s="821"/>
      <c r="AI73" s="821"/>
      <c r="AJ73" s="821"/>
      <c r="AK73" s="821" t="s">
        <v>565</v>
      </c>
      <c r="AL73" s="821"/>
      <c r="AM73" s="821"/>
      <c r="AN73" s="821"/>
      <c r="AO73" s="821"/>
      <c r="AP73" s="821" t="s">
        <v>542</v>
      </c>
      <c r="AQ73" s="821"/>
      <c r="AR73" s="821"/>
      <c r="AS73" s="821"/>
      <c r="AT73" s="821"/>
      <c r="AU73" s="821" t="s">
        <v>566</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550</v>
      </c>
      <c r="C74" s="864"/>
      <c r="D74" s="864"/>
      <c r="E74" s="864"/>
      <c r="F74" s="864"/>
      <c r="G74" s="864"/>
      <c r="H74" s="864"/>
      <c r="I74" s="864"/>
      <c r="J74" s="864"/>
      <c r="K74" s="864"/>
      <c r="L74" s="864"/>
      <c r="M74" s="864"/>
      <c r="N74" s="864"/>
      <c r="O74" s="864"/>
      <c r="P74" s="865"/>
      <c r="Q74" s="866">
        <v>202</v>
      </c>
      <c r="R74" s="821"/>
      <c r="S74" s="821"/>
      <c r="T74" s="821"/>
      <c r="U74" s="821"/>
      <c r="V74" s="821">
        <v>197</v>
      </c>
      <c r="W74" s="821"/>
      <c r="X74" s="821"/>
      <c r="Y74" s="821"/>
      <c r="Z74" s="821"/>
      <c r="AA74" s="821">
        <v>5</v>
      </c>
      <c r="AB74" s="821"/>
      <c r="AC74" s="821"/>
      <c r="AD74" s="821"/>
      <c r="AE74" s="821"/>
      <c r="AF74" s="821">
        <v>5</v>
      </c>
      <c r="AG74" s="821"/>
      <c r="AH74" s="821"/>
      <c r="AI74" s="821"/>
      <c r="AJ74" s="821"/>
      <c r="AK74" s="821">
        <v>17</v>
      </c>
      <c r="AL74" s="821"/>
      <c r="AM74" s="821"/>
      <c r="AN74" s="821"/>
      <c r="AO74" s="821"/>
      <c r="AP74" s="821" t="s">
        <v>555</v>
      </c>
      <c r="AQ74" s="821"/>
      <c r="AR74" s="821"/>
      <c r="AS74" s="821"/>
      <c r="AT74" s="821"/>
      <c r="AU74" s="821" t="s">
        <v>542</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551</v>
      </c>
      <c r="C75" s="864"/>
      <c r="D75" s="864"/>
      <c r="E75" s="864"/>
      <c r="F75" s="864"/>
      <c r="G75" s="864"/>
      <c r="H75" s="864"/>
      <c r="I75" s="864"/>
      <c r="J75" s="864"/>
      <c r="K75" s="864"/>
      <c r="L75" s="864"/>
      <c r="M75" s="864"/>
      <c r="N75" s="864"/>
      <c r="O75" s="864"/>
      <c r="P75" s="865"/>
      <c r="Q75" s="869">
        <v>64</v>
      </c>
      <c r="R75" s="870"/>
      <c r="S75" s="870"/>
      <c r="T75" s="870"/>
      <c r="U75" s="820"/>
      <c r="V75" s="871">
        <v>64</v>
      </c>
      <c r="W75" s="870"/>
      <c r="X75" s="870"/>
      <c r="Y75" s="870"/>
      <c r="Z75" s="820"/>
      <c r="AA75" s="871" t="s">
        <v>542</v>
      </c>
      <c r="AB75" s="870"/>
      <c r="AC75" s="870"/>
      <c r="AD75" s="870"/>
      <c r="AE75" s="820"/>
      <c r="AF75" s="871" t="s">
        <v>557</v>
      </c>
      <c r="AG75" s="870"/>
      <c r="AH75" s="870"/>
      <c r="AI75" s="870"/>
      <c r="AJ75" s="820"/>
      <c r="AK75" s="871" t="s">
        <v>558</v>
      </c>
      <c r="AL75" s="870"/>
      <c r="AM75" s="870"/>
      <c r="AN75" s="870"/>
      <c r="AO75" s="820"/>
      <c r="AP75" s="871" t="s">
        <v>542</v>
      </c>
      <c r="AQ75" s="870"/>
      <c r="AR75" s="870"/>
      <c r="AS75" s="870"/>
      <c r="AT75" s="820"/>
      <c r="AU75" s="871" t="s">
        <v>542</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t="s">
        <v>552</v>
      </c>
      <c r="C76" s="864"/>
      <c r="D76" s="864"/>
      <c r="E76" s="864"/>
      <c r="F76" s="864"/>
      <c r="G76" s="864"/>
      <c r="H76" s="864"/>
      <c r="I76" s="864"/>
      <c r="J76" s="864"/>
      <c r="K76" s="864"/>
      <c r="L76" s="864"/>
      <c r="M76" s="864"/>
      <c r="N76" s="864"/>
      <c r="O76" s="864"/>
      <c r="P76" s="865"/>
      <c r="Q76" s="869">
        <v>101</v>
      </c>
      <c r="R76" s="870"/>
      <c r="S76" s="870"/>
      <c r="T76" s="870"/>
      <c r="U76" s="820"/>
      <c r="V76" s="871">
        <v>101</v>
      </c>
      <c r="W76" s="870"/>
      <c r="X76" s="870"/>
      <c r="Y76" s="870"/>
      <c r="Z76" s="820"/>
      <c r="AA76" s="871">
        <v>1</v>
      </c>
      <c r="AB76" s="870"/>
      <c r="AC76" s="870"/>
      <c r="AD76" s="870"/>
      <c r="AE76" s="820"/>
      <c r="AF76" s="871">
        <v>1</v>
      </c>
      <c r="AG76" s="870"/>
      <c r="AH76" s="870"/>
      <c r="AI76" s="870"/>
      <c r="AJ76" s="820"/>
      <c r="AK76" s="871">
        <v>1</v>
      </c>
      <c r="AL76" s="870"/>
      <c r="AM76" s="870"/>
      <c r="AN76" s="870"/>
      <c r="AO76" s="820"/>
      <c r="AP76" s="871" t="s">
        <v>542</v>
      </c>
      <c r="AQ76" s="870"/>
      <c r="AR76" s="870"/>
      <c r="AS76" s="870"/>
      <c r="AT76" s="820"/>
      <c r="AU76" s="871" t="s">
        <v>542</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t="s">
        <v>553</v>
      </c>
      <c r="C77" s="864"/>
      <c r="D77" s="864"/>
      <c r="E77" s="864"/>
      <c r="F77" s="864"/>
      <c r="G77" s="864"/>
      <c r="H77" s="864"/>
      <c r="I77" s="864"/>
      <c r="J77" s="864"/>
      <c r="K77" s="864"/>
      <c r="L77" s="864"/>
      <c r="M77" s="864"/>
      <c r="N77" s="864"/>
      <c r="O77" s="864"/>
      <c r="P77" s="865"/>
      <c r="Q77" s="869">
        <v>176</v>
      </c>
      <c r="R77" s="870"/>
      <c r="S77" s="870"/>
      <c r="T77" s="870"/>
      <c r="U77" s="820"/>
      <c r="V77" s="871">
        <v>165</v>
      </c>
      <c r="W77" s="870"/>
      <c r="X77" s="870"/>
      <c r="Y77" s="870"/>
      <c r="Z77" s="820"/>
      <c r="AA77" s="871">
        <v>11</v>
      </c>
      <c r="AB77" s="870"/>
      <c r="AC77" s="870"/>
      <c r="AD77" s="870"/>
      <c r="AE77" s="820"/>
      <c r="AF77" s="871">
        <v>11</v>
      </c>
      <c r="AG77" s="870"/>
      <c r="AH77" s="870"/>
      <c r="AI77" s="870"/>
      <c r="AJ77" s="820"/>
      <c r="AK77" s="871" t="s">
        <v>559</v>
      </c>
      <c r="AL77" s="870"/>
      <c r="AM77" s="870"/>
      <c r="AN77" s="870"/>
      <c r="AO77" s="820"/>
      <c r="AP77" s="871" t="s">
        <v>558</v>
      </c>
      <c r="AQ77" s="870"/>
      <c r="AR77" s="870"/>
      <c r="AS77" s="870"/>
      <c r="AT77" s="820"/>
      <c r="AU77" s="871" t="s">
        <v>560</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368</v>
      </c>
      <c r="B88" s="780" t="s">
        <v>390</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33958</v>
      </c>
      <c r="AG88" s="832"/>
      <c r="AH88" s="832"/>
      <c r="AI88" s="832"/>
      <c r="AJ88" s="832"/>
      <c r="AK88" s="829"/>
      <c r="AL88" s="829"/>
      <c r="AM88" s="829"/>
      <c r="AN88" s="829"/>
      <c r="AO88" s="829"/>
      <c r="AP88" s="832">
        <v>2854</v>
      </c>
      <c r="AQ88" s="832"/>
      <c r="AR88" s="832"/>
      <c r="AS88" s="832"/>
      <c r="AT88" s="832"/>
      <c r="AU88" s="832">
        <v>722</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391</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210</v>
      </c>
      <c r="CS102" s="840"/>
      <c r="CT102" s="840"/>
      <c r="CU102" s="840"/>
      <c r="CV102" s="883"/>
      <c r="CW102" s="882" t="s">
        <v>570</v>
      </c>
      <c r="CX102" s="840"/>
      <c r="CY102" s="840"/>
      <c r="CZ102" s="840"/>
      <c r="DA102" s="883"/>
      <c r="DB102" s="882">
        <v>27</v>
      </c>
      <c r="DC102" s="840"/>
      <c r="DD102" s="840"/>
      <c r="DE102" s="840"/>
      <c r="DF102" s="883"/>
      <c r="DG102" s="882" t="s">
        <v>571</v>
      </c>
      <c r="DH102" s="840"/>
      <c r="DI102" s="840"/>
      <c r="DJ102" s="840"/>
      <c r="DK102" s="883"/>
      <c r="DL102" s="882" t="s">
        <v>572</v>
      </c>
      <c r="DM102" s="840"/>
      <c r="DN102" s="840"/>
      <c r="DO102" s="840"/>
      <c r="DP102" s="883"/>
      <c r="DQ102" s="882" t="s">
        <v>573</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398</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399</v>
      </c>
      <c r="AB109" s="885"/>
      <c r="AC109" s="885"/>
      <c r="AD109" s="885"/>
      <c r="AE109" s="886"/>
      <c r="AF109" s="884" t="s">
        <v>287</v>
      </c>
      <c r="AG109" s="885"/>
      <c r="AH109" s="885"/>
      <c r="AI109" s="885"/>
      <c r="AJ109" s="886"/>
      <c r="AK109" s="884" t="s">
        <v>286</v>
      </c>
      <c r="AL109" s="885"/>
      <c r="AM109" s="885"/>
      <c r="AN109" s="885"/>
      <c r="AO109" s="886"/>
      <c r="AP109" s="884" t="s">
        <v>400</v>
      </c>
      <c r="AQ109" s="885"/>
      <c r="AR109" s="885"/>
      <c r="AS109" s="885"/>
      <c r="AT109" s="887"/>
      <c r="AU109" s="904" t="s">
        <v>398</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399</v>
      </c>
      <c r="BR109" s="885"/>
      <c r="BS109" s="885"/>
      <c r="BT109" s="885"/>
      <c r="BU109" s="886"/>
      <c r="BV109" s="884" t="s">
        <v>287</v>
      </c>
      <c r="BW109" s="885"/>
      <c r="BX109" s="885"/>
      <c r="BY109" s="885"/>
      <c r="BZ109" s="886"/>
      <c r="CA109" s="884" t="s">
        <v>286</v>
      </c>
      <c r="CB109" s="885"/>
      <c r="CC109" s="885"/>
      <c r="CD109" s="885"/>
      <c r="CE109" s="886"/>
      <c r="CF109" s="905" t="s">
        <v>400</v>
      </c>
      <c r="CG109" s="905"/>
      <c r="CH109" s="905"/>
      <c r="CI109" s="905"/>
      <c r="CJ109" s="905"/>
      <c r="CK109" s="884" t="s">
        <v>401</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399</v>
      </c>
      <c r="DH109" s="885"/>
      <c r="DI109" s="885"/>
      <c r="DJ109" s="885"/>
      <c r="DK109" s="886"/>
      <c r="DL109" s="884" t="s">
        <v>287</v>
      </c>
      <c r="DM109" s="885"/>
      <c r="DN109" s="885"/>
      <c r="DO109" s="885"/>
      <c r="DP109" s="886"/>
      <c r="DQ109" s="884" t="s">
        <v>286</v>
      </c>
      <c r="DR109" s="885"/>
      <c r="DS109" s="885"/>
      <c r="DT109" s="885"/>
      <c r="DU109" s="886"/>
      <c r="DV109" s="884" t="s">
        <v>400</v>
      </c>
      <c r="DW109" s="885"/>
      <c r="DX109" s="885"/>
      <c r="DY109" s="885"/>
      <c r="DZ109" s="887"/>
    </row>
    <row r="110" spans="1:131" s="199" customFormat="1" ht="26.25" customHeight="1">
      <c r="A110" s="888" t="s">
        <v>402</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418935</v>
      </c>
      <c r="AB110" s="892"/>
      <c r="AC110" s="892"/>
      <c r="AD110" s="892"/>
      <c r="AE110" s="893"/>
      <c r="AF110" s="894">
        <v>483052</v>
      </c>
      <c r="AG110" s="892"/>
      <c r="AH110" s="892"/>
      <c r="AI110" s="892"/>
      <c r="AJ110" s="893"/>
      <c r="AK110" s="894">
        <v>509627</v>
      </c>
      <c r="AL110" s="892"/>
      <c r="AM110" s="892"/>
      <c r="AN110" s="892"/>
      <c r="AO110" s="893"/>
      <c r="AP110" s="895">
        <v>9.4</v>
      </c>
      <c r="AQ110" s="896"/>
      <c r="AR110" s="896"/>
      <c r="AS110" s="896"/>
      <c r="AT110" s="897"/>
      <c r="AU110" s="898" t="s">
        <v>62</v>
      </c>
      <c r="AV110" s="899"/>
      <c r="AW110" s="899"/>
      <c r="AX110" s="899"/>
      <c r="AY110" s="899"/>
      <c r="AZ110" s="940" t="s">
        <v>403</v>
      </c>
      <c r="BA110" s="889"/>
      <c r="BB110" s="889"/>
      <c r="BC110" s="889"/>
      <c r="BD110" s="889"/>
      <c r="BE110" s="889"/>
      <c r="BF110" s="889"/>
      <c r="BG110" s="889"/>
      <c r="BH110" s="889"/>
      <c r="BI110" s="889"/>
      <c r="BJ110" s="889"/>
      <c r="BK110" s="889"/>
      <c r="BL110" s="889"/>
      <c r="BM110" s="889"/>
      <c r="BN110" s="889"/>
      <c r="BO110" s="889"/>
      <c r="BP110" s="890"/>
      <c r="BQ110" s="926">
        <v>6983916</v>
      </c>
      <c r="BR110" s="927"/>
      <c r="BS110" s="927"/>
      <c r="BT110" s="927"/>
      <c r="BU110" s="927"/>
      <c r="BV110" s="927">
        <v>7504531</v>
      </c>
      <c r="BW110" s="927"/>
      <c r="BX110" s="927"/>
      <c r="BY110" s="927"/>
      <c r="BZ110" s="927"/>
      <c r="CA110" s="927">
        <v>7873473</v>
      </c>
      <c r="CB110" s="927"/>
      <c r="CC110" s="927"/>
      <c r="CD110" s="927"/>
      <c r="CE110" s="927"/>
      <c r="CF110" s="941">
        <v>145.30000000000001</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407</v>
      </c>
      <c r="BA111" s="950"/>
      <c r="BB111" s="950"/>
      <c r="BC111" s="950"/>
      <c r="BD111" s="950"/>
      <c r="BE111" s="950"/>
      <c r="BF111" s="950"/>
      <c r="BG111" s="950"/>
      <c r="BH111" s="950"/>
      <c r="BI111" s="950"/>
      <c r="BJ111" s="950"/>
      <c r="BK111" s="950"/>
      <c r="BL111" s="950"/>
      <c r="BM111" s="950"/>
      <c r="BN111" s="950"/>
      <c r="BO111" s="950"/>
      <c r="BP111" s="951"/>
      <c r="BQ111" s="919">
        <v>29135</v>
      </c>
      <c r="BR111" s="920"/>
      <c r="BS111" s="920"/>
      <c r="BT111" s="920"/>
      <c r="BU111" s="920"/>
      <c r="BV111" s="920">
        <v>24515</v>
      </c>
      <c r="BW111" s="920"/>
      <c r="BX111" s="920"/>
      <c r="BY111" s="920"/>
      <c r="BZ111" s="920"/>
      <c r="CA111" s="920">
        <v>15495</v>
      </c>
      <c r="CB111" s="920"/>
      <c r="CC111" s="920"/>
      <c r="CD111" s="920"/>
      <c r="CE111" s="920"/>
      <c r="CF111" s="914">
        <v>0.3</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3333</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411</v>
      </c>
      <c r="BA112" s="950"/>
      <c r="BB112" s="950"/>
      <c r="BC112" s="950"/>
      <c r="BD112" s="950"/>
      <c r="BE112" s="950"/>
      <c r="BF112" s="950"/>
      <c r="BG112" s="950"/>
      <c r="BH112" s="950"/>
      <c r="BI112" s="950"/>
      <c r="BJ112" s="950"/>
      <c r="BK112" s="950"/>
      <c r="BL112" s="950"/>
      <c r="BM112" s="950"/>
      <c r="BN112" s="950"/>
      <c r="BO112" s="950"/>
      <c r="BP112" s="951"/>
      <c r="BQ112" s="919">
        <v>4412335</v>
      </c>
      <c r="BR112" s="920"/>
      <c r="BS112" s="920"/>
      <c r="BT112" s="920"/>
      <c r="BU112" s="920"/>
      <c r="BV112" s="920">
        <v>4187006</v>
      </c>
      <c r="BW112" s="920"/>
      <c r="BX112" s="920"/>
      <c r="BY112" s="920"/>
      <c r="BZ112" s="920"/>
      <c r="CA112" s="920">
        <v>3970726</v>
      </c>
      <c r="CB112" s="920"/>
      <c r="CC112" s="920"/>
      <c r="CD112" s="920"/>
      <c r="CE112" s="920"/>
      <c r="CF112" s="914">
        <v>73.3</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428809</v>
      </c>
      <c r="AB113" s="934"/>
      <c r="AC113" s="934"/>
      <c r="AD113" s="934"/>
      <c r="AE113" s="935"/>
      <c r="AF113" s="936">
        <v>428780</v>
      </c>
      <c r="AG113" s="934"/>
      <c r="AH113" s="934"/>
      <c r="AI113" s="934"/>
      <c r="AJ113" s="935"/>
      <c r="AK113" s="936">
        <v>427651</v>
      </c>
      <c r="AL113" s="934"/>
      <c r="AM113" s="934"/>
      <c r="AN113" s="934"/>
      <c r="AO113" s="935"/>
      <c r="AP113" s="937">
        <v>7.9</v>
      </c>
      <c r="AQ113" s="938"/>
      <c r="AR113" s="938"/>
      <c r="AS113" s="938"/>
      <c r="AT113" s="939"/>
      <c r="AU113" s="900"/>
      <c r="AV113" s="901"/>
      <c r="AW113" s="901"/>
      <c r="AX113" s="901"/>
      <c r="AY113" s="901"/>
      <c r="AZ113" s="949" t="s">
        <v>414</v>
      </c>
      <c r="BA113" s="950"/>
      <c r="BB113" s="950"/>
      <c r="BC113" s="950"/>
      <c r="BD113" s="950"/>
      <c r="BE113" s="950"/>
      <c r="BF113" s="950"/>
      <c r="BG113" s="950"/>
      <c r="BH113" s="950"/>
      <c r="BI113" s="950"/>
      <c r="BJ113" s="950"/>
      <c r="BK113" s="950"/>
      <c r="BL113" s="950"/>
      <c r="BM113" s="950"/>
      <c r="BN113" s="950"/>
      <c r="BO113" s="950"/>
      <c r="BP113" s="951"/>
      <c r="BQ113" s="919">
        <v>878668</v>
      </c>
      <c r="BR113" s="920"/>
      <c r="BS113" s="920"/>
      <c r="BT113" s="920"/>
      <c r="BU113" s="920"/>
      <c r="BV113" s="920">
        <v>811821</v>
      </c>
      <c r="BW113" s="920"/>
      <c r="BX113" s="920"/>
      <c r="BY113" s="920"/>
      <c r="BZ113" s="920"/>
      <c r="CA113" s="920">
        <v>721475</v>
      </c>
      <c r="CB113" s="920"/>
      <c r="CC113" s="920"/>
      <c r="CD113" s="920"/>
      <c r="CE113" s="920"/>
      <c r="CF113" s="914">
        <v>13.3</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93661</v>
      </c>
      <c r="AB114" s="959"/>
      <c r="AC114" s="959"/>
      <c r="AD114" s="959"/>
      <c r="AE114" s="960"/>
      <c r="AF114" s="961">
        <v>96405</v>
      </c>
      <c r="AG114" s="959"/>
      <c r="AH114" s="959"/>
      <c r="AI114" s="959"/>
      <c r="AJ114" s="960"/>
      <c r="AK114" s="961">
        <v>98451</v>
      </c>
      <c r="AL114" s="959"/>
      <c r="AM114" s="959"/>
      <c r="AN114" s="959"/>
      <c r="AO114" s="960"/>
      <c r="AP114" s="962">
        <v>1.8</v>
      </c>
      <c r="AQ114" s="963"/>
      <c r="AR114" s="963"/>
      <c r="AS114" s="963"/>
      <c r="AT114" s="964"/>
      <c r="AU114" s="900"/>
      <c r="AV114" s="901"/>
      <c r="AW114" s="901"/>
      <c r="AX114" s="901"/>
      <c r="AY114" s="901"/>
      <c r="AZ114" s="949" t="s">
        <v>417</v>
      </c>
      <c r="BA114" s="950"/>
      <c r="BB114" s="950"/>
      <c r="BC114" s="950"/>
      <c r="BD114" s="950"/>
      <c r="BE114" s="950"/>
      <c r="BF114" s="950"/>
      <c r="BG114" s="950"/>
      <c r="BH114" s="950"/>
      <c r="BI114" s="950"/>
      <c r="BJ114" s="950"/>
      <c r="BK114" s="950"/>
      <c r="BL114" s="950"/>
      <c r="BM114" s="950"/>
      <c r="BN114" s="950"/>
      <c r="BO114" s="950"/>
      <c r="BP114" s="951"/>
      <c r="BQ114" s="919">
        <v>1246605</v>
      </c>
      <c r="BR114" s="920"/>
      <c r="BS114" s="920"/>
      <c r="BT114" s="920"/>
      <c r="BU114" s="920"/>
      <c r="BV114" s="920">
        <v>1186964</v>
      </c>
      <c r="BW114" s="920"/>
      <c r="BX114" s="920"/>
      <c r="BY114" s="920"/>
      <c r="BZ114" s="920"/>
      <c r="CA114" s="920">
        <v>1200287</v>
      </c>
      <c r="CB114" s="920"/>
      <c r="CC114" s="920"/>
      <c r="CD114" s="920"/>
      <c r="CE114" s="920"/>
      <c r="CF114" s="914">
        <v>22.1</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900"/>
      <c r="AV115" s="901"/>
      <c r="AW115" s="901"/>
      <c r="AX115" s="901"/>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421</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29135</v>
      </c>
      <c r="DH115" s="959"/>
      <c r="DI115" s="959"/>
      <c r="DJ115" s="959"/>
      <c r="DK115" s="960"/>
      <c r="DL115" s="961">
        <v>24515</v>
      </c>
      <c r="DM115" s="959"/>
      <c r="DN115" s="959"/>
      <c r="DO115" s="959"/>
      <c r="DP115" s="960"/>
      <c r="DQ115" s="961">
        <v>15495</v>
      </c>
      <c r="DR115" s="959"/>
      <c r="DS115" s="959"/>
      <c r="DT115" s="959"/>
      <c r="DU115" s="960"/>
      <c r="DV115" s="962">
        <v>0.3</v>
      </c>
      <c r="DW115" s="963"/>
      <c r="DX115" s="963"/>
      <c r="DY115" s="963"/>
      <c r="DZ115" s="964"/>
    </row>
    <row r="116" spans="1:130" s="199" customFormat="1" ht="26.25" customHeight="1">
      <c r="A116" s="956"/>
      <c r="B116" s="957"/>
      <c r="C116" s="965" t="s">
        <v>422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v>100</v>
      </c>
      <c r="AL116" s="959"/>
      <c r="AM116" s="959"/>
      <c r="AN116" s="959"/>
      <c r="AO116" s="960"/>
      <c r="AP116" s="962">
        <v>0</v>
      </c>
      <c r="AQ116" s="963"/>
      <c r="AR116" s="963"/>
      <c r="AS116" s="963"/>
      <c r="AT116" s="964"/>
      <c r="AU116" s="900"/>
      <c r="AV116" s="901"/>
      <c r="AW116" s="901"/>
      <c r="AX116" s="901"/>
      <c r="AY116" s="901"/>
      <c r="AZ116" s="967" t="s">
        <v>423</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425</v>
      </c>
      <c r="Z117" s="886"/>
      <c r="AA117" s="976">
        <v>944738</v>
      </c>
      <c r="AB117" s="977"/>
      <c r="AC117" s="977"/>
      <c r="AD117" s="977"/>
      <c r="AE117" s="978"/>
      <c r="AF117" s="979">
        <v>1008237</v>
      </c>
      <c r="AG117" s="977"/>
      <c r="AH117" s="977"/>
      <c r="AI117" s="977"/>
      <c r="AJ117" s="978"/>
      <c r="AK117" s="979">
        <v>1035829</v>
      </c>
      <c r="AL117" s="977"/>
      <c r="AM117" s="977"/>
      <c r="AN117" s="977"/>
      <c r="AO117" s="978"/>
      <c r="AP117" s="980"/>
      <c r="AQ117" s="981"/>
      <c r="AR117" s="981"/>
      <c r="AS117" s="981"/>
      <c r="AT117" s="982"/>
      <c r="AU117" s="900"/>
      <c r="AV117" s="901"/>
      <c r="AW117" s="901"/>
      <c r="AX117" s="901"/>
      <c r="AY117" s="901"/>
      <c r="AZ117" s="967" t="s">
        <v>426</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401</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399</v>
      </c>
      <c r="AB118" s="885"/>
      <c r="AC118" s="885"/>
      <c r="AD118" s="885"/>
      <c r="AE118" s="886"/>
      <c r="AF118" s="884" t="s">
        <v>287</v>
      </c>
      <c r="AG118" s="885"/>
      <c r="AH118" s="885"/>
      <c r="AI118" s="885"/>
      <c r="AJ118" s="886"/>
      <c r="AK118" s="884" t="s">
        <v>286</v>
      </c>
      <c r="AL118" s="885"/>
      <c r="AM118" s="885"/>
      <c r="AN118" s="885"/>
      <c r="AO118" s="886"/>
      <c r="AP118" s="971" t="s">
        <v>400</v>
      </c>
      <c r="AQ118" s="972"/>
      <c r="AR118" s="972"/>
      <c r="AS118" s="972"/>
      <c r="AT118" s="973"/>
      <c r="AU118" s="900"/>
      <c r="AV118" s="901"/>
      <c r="AW118" s="901"/>
      <c r="AX118" s="901"/>
      <c r="AY118" s="901"/>
      <c r="AZ118" s="974" t="s">
        <v>428</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8"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430</v>
      </c>
      <c r="BP119" s="1006"/>
      <c r="BQ119" s="997">
        <v>13550659</v>
      </c>
      <c r="BR119" s="998"/>
      <c r="BS119" s="998"/>
      <c r="BT119" s="998"/>
      <c r="BU119" s="998"/>
      <c r="BV119" s="998">
        <v>13714837</v>
      </c>
      <c r="BW119" s="998"/>
      <c r="BX119" s="998"/>
      <c r="BY119" s="998"/>
      <c r="BZ119" s="998"/>
      <c r="CA119" s="998">
        <v>13781456</v>
      </c>
      <c r="CB119" s="998"/>
      <c r="CC119" s="998"/>
      <c r="CD119" s="998"/>
      <c r="CE119" s="998"/>
      <c r="CF119" s="999"/>
      <c r="CG119" s="1000"/>
      <c r="CH119" s="1000"/>
      <c r="CI119" s="1000"/>
      <c r="CJ119" s="1001"/>
      <c r="CK119" s="947"/>
      <c r="CL119" s="948"/>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c r="A120" s="1059"/>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432</v>
      </c>
      <c r="AV120" s="990"/>
      <c r="AW120" s="990"/>
      <c r="AX120" s="990"/>
      <c r="AY120" s="991"/>
      <c r="AZ120" s="940" t="s">
        <v>433</v>
      </c>
      <c r="BA120" s="889"/>
      <c r="BB120" s="889"/>
      <c r="BC120" s="889"/>
      <c r="BD120" s="889"/>
      <c r="BE120" s="889"/>
      <c r="BF120" s="889"/>
      <c r="BG120" s="889"/>
      <c r="BH120" s="889"/>
      <c r="BI120" s="889"/>
      <c r="BJ120" s="889"/>
      <c r="BK120" s="889"/>
      <c r="BL120" s="889"/>
      <c r="BM120" s="889"/>
      <c r="BN120" s="889"/>
      <c r="BO120" s="889"/>
      <c r="BP120" s="890"/>
      <c r="BQ120" s="926">
        <v>5238215</v>
      </c>
      <c r="BR120" s="927"/>
      <c r="BS120" s="927"/>
      <c r="BT120" s="927"/>
      <c r="BU120" s="927"/>
      <c r="BV120" s="927">
        <v>5089049</v>
      </c>
      <c r="BW120" s="927"/>
      <c r="BX120" s="927"/>
      <c r="BY120" s="927"/>
      <c r="BZ120" s="927"/>
      <c r="CA120" s="927">
        <v>5057729</v>
      </c>
      <c r="CB120" s="927"/>
      <c r="CC120" s="927"/>
      <c r="CD120" s="927"/>
      <c r="CE120" s="927"/>
      <c r="CF120" s="941">
        <v>93.3</v>
      </c>
      <c r="CG120" s="942"/>
      <c r="CH120" s="942"/>
      <c r="CI120" s="942"/>
      <c r="CJ120" s="942"/>
      <c r="CK120" s="1007" t="s">
        <v>434</v>
      </c>
      <c r="CL120" s="1008"/>
      <c r="CM120" s="1008"/>
      <c r="CN120" s="1008"/>
      <c r="CO120" s="1009"/>
      <c r="CP120" s="1015" t="s">
        <v>384</v>
      </c>
      <c r="CQ120" s="1016"/>
      <c r="CR120" s="1016"/>
      <c r="CS120" s="1016"/>
      <c r="CT120" s="1016"/>
      <c r="CU120" s="1016"/>
      <c r="CV120" s="1016"/>
      <c r="CW120" s="1016"/>
      <c r="CX120" s="1016"/>
      <c r="CY120" s="1016"/>
      <c r="CZ120" s="1016"/>
      <c r="DA120" s="1016"/>
      <c r="DB120" s="1016"/>
      <c r="DC120" s="1016"/>
      <c r="DD120" s="1016"/>
      <c r="DE120" s="1016"/>
      <c r="DF120" s="1017"/>
      <c r="DG120" s="926">
        <v>4412335</v>
      </c>
      <c r="DH120" s="927"/>
      <c r="DI120" s="927"/>
      <c r="DJ120" s="927"/>
      <c r="DK120" s="927"/>
      <c r="DL120" s="927">
        <v>4187006</v>
      </c>
      <c r="DM120" s="927"/>
      <c r="DN120" s="927"/>
      <c r="DO120" s="927"/>
      <c r="DP120" s="927"/>
      <c r="DQ120" s="927">
        <v>3970726</v>
      </c>
      <c r="DR120" s="927"/>
      <c r="DS120" s="927"/>
      <c r="DT120" s="927"/>
      <c r="DU120" s="927"/>
      <c r="DV120" s="928">
        <v>73.3</v>
      </c>
      <c r="DW120" s="928"/>
      <c r="DX120" s="928"/>
      <c r="DY120" s="928"/>
      <c r="DZ120" s="929"/>
    </row>
    <row r="121" spans="1:130" s="199" customFormat="1" ht="26.25" customHeight="1">
      <c r="A121" s="1059"/>
      <c r="B121" s="946"/>
      <c r="C121" s="967" t="s">
        <v>435</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436</v>
      </c>
      <c r="BA121" s="950"/>
      <c r="BB121" s="950"/>
      <c r="BC121" s="950"/>
      <c r="BD121" s="950"/>
      <c r="BE121" s="950"/>
      <c r="BF121" s="950"/>
      <c r="BG121" s="950"/>
      <c r="BH121" s="950"/>
      <c r="BI121" s="950"/>
      <c r="BJ121" s="950"/>
      <c r="BK121" s="950"/>
      <c r="BL121" s="950"/>
      <c r="BM121" s="950"/>
      <c r="BN121" s="950"/>
      <c r="BO121" s="950"/>
      <c r="BP121" s="951"/>
      <c r="BQ121" s="919">
        <v>177290</v>
      </c>
      <c r="BR121" s="920"/>
      <c r="BS121" s="920"/>
      <c r="BT121" s="920"/>
      <c r="BU121" s="920"/>
      <c r="BV121" s="920">
        <v>149262</v>
      </c>
      <c r="BW121" s="920"/>
      <c r="BX121" s="920"/>
      <c r="BY121" s="920"/>
      <c r="BZ121" s="920"/>
      <c r="CA121" s="920">
        <v>133760</v>
      </c>
      <c r="CB121" s="920"/>
      <c r="CC121" s="920"/>
      <c r="CD121" s="920"/>
      <c r="CE121" s="920"/>
      <c r="CF121" s="914">
        <v>2.5</v>
      </c>
      <c r="CG121" s="915"/>
      <c r="CH121" s="915"/>
      <c r="CI121" s="915"/>
      <c r="CJ121" s="915"/>
      <c r="CK121" s="1010"/>
      <c r="CL121" s="1011"/>
      <c r="CM121" s="1011"/>
      <c r="CN121" s="1011"/>
      <c r="CO121" s="1012"/>
      <c r="CP121" s="1020" t="s">
        <v>382</v>
      </c>
      <c r="CQ121" s="1021"/>
      <c r="CR121" s="1021"/>
      <c r="CS121" s="1021"/>
      <c r="CT121" s="1021"/>
      <c r="CU121" s="1021"/>
      <c r="CV121" s="1021"/>
      <c r="CW121" s="1021"/>
      <c r="CX121" s="1021"/>
      <c r="CY121" s="1021"/>
      <c r="CZ121" s="1021"/>
      <c r="DA121" s="1021"/>
      <c r="DB121" s="1021"/>
      <c r="DC121" s="1021"/>
      <c r="DD121" s="1021"/>
      <c r="DE121" s="1021"/>
      <c r="DF121" s="1022"/>
      <c r="DG121" s="919" t="s">
        <v>112</v>
      </c>
      <c r="DH121" s="920"/>
      <c r="DI121" s="920"/>
      <c r="DJ121" s="920"/>
      <c r="DK121" s="920"/>
      <c r="DL121" s="920" t="s">
        <v>112</v>
      </c>
      <c r="DM121" s="920"/>
      <c r="DN121" s="920"/>
      <c r="DO121" s="920"/>
      <c r="DP121" s="920"/>
      <c r="DQ121" s="920" t="s">
        <v>112</v>
      </c>
      <c r="DR121" s="920"/>
      <c r="DS121" s="920"/>
      <c r="DT121" s="920"/>
      <c r="DU121" s="920"/>
      <c r="DV121" s="921" t="s">
        <v>112</v>
      </c>
      <c r="DW121" s="921"/>
      <c r="DX121" s="921"/>
      <c r="DY121" s="921"/>
      <c r="DZ121" s="922"/>
    </row>
    <row r="122" spans="1:130" s="199" customFormat="1" ht="26.25" customHeight="1">
      <c r="A122" s="1059"/>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437</v>
      </c>
      <c r="BA122" s="965"/>
      <c r="BB122" s="965"/>
      <c r="BC122" s="965"/>
      <c r="BD122" s="965"/>
      <c r="BE122" s="965"/>
      <c r="BF122" s="965"/>
      <c r="BG122" s="965"/>
      <c r="BH122" s="965"/>
      <c r="BI122" s="965"/>
      <c r="BJ122" s="965"/>
      <c r="BK122" s="965"/>
      <c r="BL122" s="965"/>
      <c r="BM122" s="965"/>
      <c r="BN122" s="965"/>
      <c r="BO122" s="965"/>
      <c r="BP122" s="966"/>
      <c r="BQ122" s="997">
        <v>9858759</v>
      </c>
      <c r="BR122" s="998"/>
      <c r="BS122" s="998"/>
      <c r="BT122" s="998"/>
      <c r="BU122" s="998"/>
      <c r="BV122" s="998">
        <v>9780005</v>
      </c>
      <c r="BW122" s="998"/>
      <c r="BX122" s="998"/>
      <c r="BY122" s="998"/>
      <c r="BZ122" s="998"/>
      <c r="CA122" s="998">
        <v>9673400</v>
      </c>
      <c r="CB122" s="998"/>
      <c r="CC122" s="998"/>
      <c r="CD122" s="998"/>
      <c r="CE122" s="998"/>
      <c r="CF122" s="1018">
        <v>178.5</v>
      </c>
      <c r="CG122" s="1019"/>
      <c r="CH122" s="1019"/>
      <c r="CI122" s="1019"/>
      <c r="CJ122" s="1019"/>
      <c r="CK122" s="1010"/>
      <c r="CL122" s="1011"/>
      <c r="CM122" s="1011"/>
      <c r="CN122" s="1011"/>
      <c r="CO122" s="1012"/>
      <c r="CP122" s="1020"/>
      <c r="CQ122" s="1021"/>
      <c r="CR122" s="1021"/>
      <c r="CS122" s="1021"/>
      <c r="CT122" s="1021"/>
      <c r="CU122" s="1021"/>
      <c r="CV122" s="1021"/>
      <c r="CW122" s="1021"/>
      <c r="CX122" s="1021"/>
      <c r="CY122" s="1021"/>
      <c r="CZ122" s="1021"/>
      <c r="DA122" s="1021"/>
      <c r="DB122" s="1021"/>
      <c r="DC122" s="1021"/>
      <c r="DD122" s="1021"/>
      <c r="DE122" s="1021"/>
      <c r="DF122" s="1022"/>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9" customFormat="1" ht="26.25" customHeight="1">
      <c r="A123" s="1059"/>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438</v>
      </c>
      <c r="BP123" s="1006"/>
      <c r="BQ123" s="1065">
        <v>15274264</v>
      </c>
      <c r="BR123" s="1066"/>
      <c r="BS123" s="1066"/>
      <c r="BT123" s="1066"/>
      <c r="BU123" s="1066"/>
      <c r="BV123" s="1066">
        <v>15018316</v>
      </c>
      <c r="BW123" s="1066"/>
      <c r="BX123" s="1066"/>
      <c r="BY123" s="1066"/>
      <c r="BZ123" s="1066"/>
      <c r="CA123" s="1066">
        <v>14864889</v>
      </c>
      <c r="CB123" s="1066"/>
      <c r="CC123" s="1066"/>
      <c r="CD123" s="1066"/>
      <c r="CE123" s="1066"/>
      <c r="CF123" s="999"/>
      <c r="CG123" s="1000"/>
      <c r="CH123" s="1000"/>
      <c r="CI123" s="1000"/>
      <c r="CJ123" s="1001"/>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9" customFormat="1" ht="26.25" customHeight="1" thickBot="1">
      <c r="A124" s="1059"/>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439</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112</v>
      </c>
      <c r="BR124" s="1028"/>
      <c r="BS124" s="1028"/>
      <c r="BT124" s="1028"/>
      <c r="BU124" s="1028"/>
      <c r="BV124" s="1028" t="s">
        <v>112</v>
      </c>
      <c r="BW124" s="1028"/>
      <c r="BX124" s="1028"/>
      <c r="BY124" s="1028"/>
      <c r="BZ124" s="1028"/>
      <c r="CA124" s="1028" t="s">
        <v>112</v>
      </c>
      <c r="CB124" s="1028"/>
      <c r="CC124" s="1028"/>
      <c r="CD124" s="1028"/>
      <c r="CE124" s="1028"/>
      <c r="CF124" s="1029"/>
      <c r="CG124" s="1030"/>
      <c r="CH124" s="1030"/>
      <c r="CI124" s="1030"/>
      <c r="CJ124" s="1031"/>
      <c r="CK124" s="1013"/>
      <c r="CL124" s="1013"/>
      <c r="CM124" s="1013"/>
      <c r="CN124" s="1013"/>
      <c r="CO124" s="1014"/>
      <c r="CP124" s="1020" t="s">
        <v>440</v>
      </c>
      <c r="CQ124" s="1021"/>
      <c r="CR124" s="1021"/>
      <c r="CS124" s="1021"/>
      <c r="CT124" s="1021"/>
      <c r="CU124" s="1021"/>
      <c r="CV124" s="1021"/>
      <c r="CW124" s="1021"/>
      <c r="CX124" s="1021"/>
      <c r="CY124" s="1021"/>
      <c r="CZ124" s="1021"/>
      <c r="DA124" s="1021"/>
      <c r="DB124" s="1021"/>
      <c r="DC124" s="1021"/>
      <c r="DD124" s="1021"/>
      <c r="DE124" s="1021"/>
      <c r="DF124" s="1022"/>
      <c r="DG124" s="1005" t="s">
        <v>441</v>
      </c>
      <c r="DH124" s="984"/>
      <c r="DI124" s="984"/>
      <c r="DJ124" s="984"/>
      <c r="DK124" s="985"/>
      <c r="DL124" s="983" t="s">
        <v>441</v>
      </c>
      <c r="DM124" s="984"/>
      <c r="DN124" s="984"/>
      <c r="DO124" s="984"/>
      <c r="DP124" s="985"/>
      <c r="DQ124" s="983" t="s">
        <v>441</v>
      </c>
      <c r="DR124" s="984"/>
      <c r="DS124" s="984"/>
      <c r="DT124" s="984"/>
      <c r="DU124" s="985"/>
      <c r="DV124" s="986" t="s">
        <v>441</v>
      </c>
      <c r="DW124" s="987"/>
      <c r="DX124" s="987"/>
      <c r="DY124" s="987"/>
      <c r="DZ124" s="988"/>
    </row>
    <row r="125" spans="1:130" s="199" customFormat="1" ht="26.25" customHeight="1">
      <c r="A125" s="1059"/>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441</v>
      </c>
      <c r="AB125" s="959"/>
      <c r="AC125" s="959"/>
      <c r="AD125" s="959"/>
      <c r="AE125" s="960"/>
      <c r="AF125" s="961" t="s">
        <v>441</v>
      </c>
      <c r="AG125" s="959"/>
      <c r="AH125" s="959"/>
      <c r="AI125" s="959"/>
      <c r="AJ125" s="960"/>
      <c r="AK125" s="961" t="s">
        <v>441</v>
      </c>
      <c r="AL125" s="959"/>
      <c r="AM125" s="959"/>
      <c r="AN125" s="959"/>
      <c r="AO125" s="960"/>
      <c r="AP125" s="962" t="s">
        <v>441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442</v>
      </c>
      <c r="CL125" s="1008"/>
      <c r="CM125" s="1008"/>
      <c r="CN125" s="1008"/>
      <c r="CO125" s="1009"/>
      <c r="CP125" s="940" t="s">
        <v>443</v>
      </c>
      <c r="CQ125" s="889"/>
      <c r="CR125" s="889"/>
      <c r="CS125" s="889"/>
      <c r="CT125" s="889"/>
      <c r="CU125" s="889"/>
      <c r="CV125" s="889"/>
      <c r="CW125" s="889"/>
      <c r="CX125" s="889"/>
      <c r="CY125" s="889"/>
      <c r="CZ125" s="889"/>
      <c r="DA125" s="889"/>
      <c r="DB125" s="889"/>
      <c r="DC125" s="889"/>
      <c r="DD125" s="889"/>
      <c r="DE125" s="889"/>
      <c r="DF125" s="890"/>
      <c r="DG125" s="926" t="s">
        <v>441</v>
      </c>
      <c r="DH125" s="927"/>
      <c r="DI125" s="927"/>
      <c r="DJ125" s="927"/>
      <c r="DK125" s="927"/>
      <c r="DL125" s="927" t="s">
        <v>441</v>
      </c>
      <c r="DM125" s="927"/>
      <c r="DN125" s="927"/>
      <c r="DO125" s="927"/>
      <c r="DP125" s="927"/>
      <c r="DQ125" s="927" t="s">
        <v>441</v>
      </c>
      <c r="DR125" s="927"/>
      <c r="DS125" s="927"/>
      <c r="DT125" s="927"/>
      <c r="DU125" s="927"/>
      <c r="DV125" s="928" t="s">
        <v>441</v>
      </c>
      <c r="DW125" s="928"/>
      <c r="DX125" s="928"/>
      <c r="DY125" s="928"/>
      <c r="DZ125" s="929"/>
    </row>
    <row r="126" spans="1:130" s="199" customFormat="1" ht="26.25" customHeight="1" thickBot="1">
      <c r="A126" s="1059"/>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441</v>
      </c>
      <c r="AB126" s="959"/>
      <c r="AC126" s="959"/>
      <c r="AD126" s="959"/>
      <c r="AE126" s="960"/>
      <c r="AF126" s="961" t="s">
        <v>441</v>
      </c>
      <c r="AG126" s="959"/>
      <c r="AH126" s="959"/>
      <c r="AI126" s="959"/>
      <c r="AJ126" s="960"/>
      <c r="AK126" s="961" t="s">
        <v>441</v>
      </c>
      <c r="AL126" s="959"/>
      <c r="AM126" s="959"/>
      <c r="AN126" s="959"/>
      <c r="AO126" s="960"/>
      <c r="AP126" s="962" t="s">
        <v>441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444</v>
      </c>
      <c r="CQ126" s="950"/>
      <c r="CR126" s="950"/>
      <c r="CS126" s="950"/>
      <c r="CT126" s="950"/>
      <c r="CU126" s="950"/>
      <c r="CV126" s="950"/>
      <c r="CW126" s="950"/>
      <c r="CX126" s="950"/>
      <c r="CY126" s="950"/>
      <c r="CZ126" s="950"/>
      <c r="DA126" s="950"/>
      <c r="DB126" s="950"/>
      <c r="DC126" s="950"/>
      <c r="DD126" s="950"/>
      <c r="DE126" s="950"/>
      <c r="DF126" s="951"/>
      <c r="DG126" s="919" t="s">
        <v>441</v>
      </c>
      <c r="DH126" s="920"/>
      <c r="DI126" s="920"/>
      <c r="DJ126" s="920"/>
      <c r="DK126" s="920"/>
      <c r="DL126" s="920" t="s">
        <v>441</v>
      </c>
      <c r="DM126" s="920"/>
      <c r="DN126" s="920"/>
      <c r="DO126" s="920"/>
      <c r="DP126" s="920"/>
      <c r="DQ126" s="920" t="s">
        <v>441</v>
      </c>
      <c r="DR126" s="920"/>
      <c r="DS126" s="920"/>
      <c r="DT126" s="920"/>
      <c r="DU126" s="920"/>
      <c r="DV126" s="921" t="s">
        <v>441</v>
      </c>
      <c r="DW126" s="921"/>
      <c r="DX126" s="921"/>
      <c r="DY126" s="921"/>
      <c r="DZ126" s="922"/>
    </row>
    <row r="127" spans="1:130" s="199" customFormat="1" ht="26.25" customHeight="1">
      <c r="A127" s="1060"/>
      <c r="B127" s="948"/>
      <c r="C127" s="1002" t="s">
        <v>445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441</v>
      </c>
      <c r="AB127" s="959"/>
      <c r="AC127" s="959"/>
      <c r="AD127" s="959"/>
      <c r="AE127" s="960"/>
      <c r="AF127" s="961" t="s">
        <v>441</v>
      </c>
      <c r="AG127" s="959"/>
      <c r="AH127" s="959"/>
      <c r="AI127" s="959"/>
      <c r="AJ127" s="960"/>
      <c r="AK127" s="961" t="s">
        <v>441</v>
      </c>
      <c r="AL127" s="959"/>
      <c r="AM127" s="959"/>
      <c r="AN127" s="959"/>
      <c r="AO127" s="960"/>
      <c r="AP127" s="962" t="s">
        <v>441</v>
      </c>
      <c r="AQ127" s="963"/>
      <c r="AR127" s="963"/>
      <c r="AS127" s="963"/>
      <c r="AT127" s="964"/>
      <c r="AU127" s="235"/>
      <c r="AV127" s="235"/>
      <c r="AW127" s="235"/>
      <c r="AX127" s="1032" t="s">
        <v>446</v>
      </c>
      <c r="AY127" s="1033"/>
      <c r="AZ127" s="1033"/>
      <c r="BA127" s="1033"/>
      <c r="BB127" s="1033"/>
      <c r="BC127" s="1033"/>
      <c r="BD127" s="1033"/>
      <c r="BE127" s="1034"/>
      <c r="BF127" s="1035" t="s">
        <v>447</v>
      </c>
      <c r="BG127" s="1033"/>
      <c r="BH127" s="1033"/>
      <c r="BI127" s="1033"/>
      <c r="BJ127" s="1033"/>
      <c r="BK127" s="1033"/>
      <c r="BL127" s="1034"/>
      <c r="BM127" s="1035" t="s">
        <v>448</v>
      </c>
      <c r="BN127" s="1033"/>
      <c r="BO127" s="1033"/>
      <c r="BP127" s="1033"/>
      <c r="BQ127" s="1033"/>
      <c r="BR127" s="1033"/>
      <c r="BS127" s="1034"/>
      <c r="BT127" s="1035" t="s">
        <v>449</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450</v>
      </c>
      <c r="CQ127" s="950"/>
      <c r="CR127" s="950"/>
      <c r="CS127" s="950"/>
      <c r="CT127" s="950"/>
      <c r="CU127" s="950"/>
      <c r="CV127" s="950"/>
      <c r="CW127" s="950"/>
      <c r="CX127" s="950"/>
      <c r="CY127" s="950"/>
      <c r="CZ127" s="950"/>
      <c r="DA127" s="950"/>
      <c r="DB127" s="950"/>
      <c r="DC127" s="950"/>
      <c r="DD127" s="950"/>
      <c r="DE127" s="950"/>
      <c r="DF127" s="951"/>
      <c r="DG127" s="919" t="s">
        <v>441</v>
      </c>
      <c r="DH127" s="920"/>
      <c r="DI127" s="920"/>
      <c r="DJ127" s="920"/>
      <c r="DK127" s="920"/>
      <c r="DL127" s="920" t="s">
        <v>441</v>
      </c>
      <c r="DM127" s="920"/>
      <c r="DN127" s="920"/>
      <c r="DO127" s="920"/>
      <c r="DP127" s="920"/>
      <c r="DQ127" s="920" t="s">
        <v>441</v>
      </c>
      <c r="DR127" s="920"/>
      <c r="DS127" s="920"/>
      <c r="DT127" s="920"/>
      <c r="DU127" s="920"/>
      <c r="DV127" s="921" t="s">
        <v>441</v>
      </c>
      <c r="DW127" s="921"/>
      <c r="DX127" s="921"/>
      <c r="DY127" s="921"/>
      <c r="DZ127" s="922"/>
    </row>
    <row r="128" spans="1:130" s="199" customFormat="1" ht="26.25" customHeight="1" thickBot="1">
      <c r="A128" s="1043" t="s">
        <v>451</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452</v>
      </c>
      <c r="X128" s="1045"/>
      <c r="Y128" s="1045"/>
      <c r="Z128" s="1046"/>
      <c r="AA128" s="1047">
        <v>17491</v>
      </c>
      <c r="AB128" s="1048"/>
      <c r="AC128" s="1048"/>
      <c r="AD128" s="1048"/>
      <c r="AE128" s="1049"/>
      <c r="AF128" s="1050">
        <v>17490</v>
      </c>
      <c r="AG128" s="1048"/>
      <c r="AH128" s="1048"/>
      <c r="AI128" s="1048"/>
      <c r="AJ128" s="1049"/>
      <c r="AK128" s="1050">
        <v>17490</v>
      </c>
      <c r="AL128" s="1048"/>
      <c r="AM128" s="1048"/>
      <c r="AN128" s="1048"/>
      <c r="AO128" s="1049"/>
      <c r="AP128" s="1051"/>
      <c r="AQ128" s="1052"/>
      <c r="AR128" s="1052"/>
      <c r="AS128" s="1052"/>
      <c r="AT128" s="1053"/>
      <c r="AU128" s="235"/>
      <c r="AV128" s="235"/>
      <c r="AW128" s="235"/>
      <c r="AX128" s="888" t="s">
        <v>453</v>
      </c>
      <c r="AY128" s="889"/>
      <c r="AZ128" s="889"/>
      <c r="BA128" s="889"/>
      <c r="BB128" s="889"/>
      <c r="BC128" s="889"/>
      <c r="BD128" s="889"/>
      <c r="BE128" s="890"/>
      <c r="BF128" s="1054" t="s">
        <v>112</v>
      </c>
      <c r="BG128" s="1055"/>
      <c r="BH128" s="1055"/>
      <c r="BI128" s="1055"/>
      <c r="BJ128" s="1055"/>
      <c r="BK128" s="1055"/>
      <c r="BL128" s="1056"/>
      <c r="BM128" s="1054">
        <v>14.34</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454</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455</v>
      </c>
      <c r="X129" s="1074"/>
      <c r="Y129" s="1074"/>
      <c r="Z129" s="1075"/>
      <c r="AA129" s="958">
        <v>6156881</v>
      </c>
      <c r="AB129" s="959"/>
      <c r="AC129" s="959"/>
      <c r="AD129" s="959"/>
      <c r="AE129" s="960"/>
      <c r="AF129" s="961">
        <v>6207742</v>
      </c>
      <c r="AG129" s="959"/>
      <c r="AH129" s="959"/>
      <c r="AI129" s="959"/>
      <c r="AJ129" s="960"/>
      <c r="AK129" s="961">
        <v>6232841</v>
      </c>
      <c r="AL129" s="959"/>
      <c r="AM129" s="959"/>
      <c r="AN129" s="959"/>
      <c r="AO129" s="960"/>
      <c r="AP129" s="1076"/>
      <c r="AQ129" s="1077"/>
      <c r="AR129" s="1077"/>
      <c r="AS129" s="1077"/>
      <c r="AT129" s="1078"/>
      <c r="AU129" s="237"/>
      <c r="AV129" s="237"/>
      <c r="AW129" s="237"/>
      <c r="AX129" s="1067" t="s">
        <v>456</v>
      </c>
      <c r="AY129" s="950"/>
      <c r="AZ129" s="950"/>
      <c r="BA129" s="950"/>
      <c r="BB129" s="950"/>
      <c r="BC129" s="950"/>
      <c r="BD129" s="950"/>
      <c r="BE129" s="951"/>
      <c r="BF129" s="1068" t="s">
        <v>112</v>
      </c>
      <c r="BG129" s="1069"/>
      <c r="BH129" s="1069"/>
      <c r="BI129" s="1069"/>
      <c r="BJ129" s="1069"/>
      <c r="BK129" s="1069"/>
      <c r="BL129" s="1070"/>
      <c r="BM129" s="1068">
        <v>19.34</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458</v>
      </c>
      <c r="X130" s="1074"/>
      <c r="Y130" s="1074"/>
      <c r="Z130" s="1075"/>
      <c r="AA130" s="958">
        <v>787173</v>
      </c>
      <c r="AB130" s="959"/>
      <c r="AC130" s="959"/>
      <c r="AD130" s="959"/>
      <c r="AE130" s="960"/>
      <c r="AF130" s="961">
        <v>751780</v>
      </c>
      <c r="AG130" s="959"/>
      <c r="AH130" s="959"/>
      <c r="AI130" s="959"/>
      <c r="AJ130" s="960"/>
      <c r="AK130" s="961">
        <v>813808</v>
      </c>
      <c r="AL130" s="959"/>
      <c r="AM130" s="959"/>
      <c r="AN130" s="959"/>
      <c r="AO130" s="960"/>
      <c r="AP130" s="1076"/>
      <c r="AQ130" s="1077"/>
      <c r="AR130" s="1077"/>
      <c r="AS130" s="1077"/>
      <c r="AT130" s="1078"/>
      <c r="AU130" s="237"/>
      <c r="AV130" s="237"/>
      <c r="AW130" s="237"/>
      <c r="AX130" s="1067" t="s">
        <v>459</v>
      </c>
      <c r="AY130" s="950"/>
      <c r="AZ130" s="950"/>
      <c r="BA130" s="950"/>
      <c r="BB130" s="950"/>
      <c r="BC130" s="950"/>
      <c r="BD130" s="950"/>
      <c r="BE130" s="951"/>
      <c r="BF130" s="1104">
        <v>3.5</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460</v>
      </c>
      <c r="X131" s="1112"/>
      <c r="Y131" s="1112"/>
      <c r="Z131" s="1113"/>
      <c r="AA131" s="1005">
        <v>5369708</v>
      </c>
      <c r="AB131" s="984"/>
      <c r="AC131" s="984"/>
      <c r="AD131" s="984"/>
      <c r="AE131" s="985"/>
      <c r="AF131" s="983">
        <v>5455962</v>
      </c>
      <c r="AG131" s="984"/>
      <c r="AH131" s="984"/>
      <c r="AI131" s="984"/>
      <c r="AJ131" s="985"/>
      <c r="AK131" s="983">
        <v>5419033</v>
      </c>
      <c r="AL131" s="984"/>
      <c r="AM131" s="984"/>
      <c r="AN131" s="984"/>
      <c r="AO131" s="985"/>
      <c r="AP131" s="1114"/>
      <c r="AQ131" s="1115"/>
      <c r="AR131" s="1115"/>
      <c r="AS131" s="1115"/>
      <c r="AT131" s="1116"/>
      <c r="AU131" s="237"/>
      <c r="AV131" s="237"/>
      <c r="AW131" s="237"/>
      <c r="AX131" s="1086" t="s">
        <v>461</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462</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463</v>
      </c>
      <c r="W132" s="1097"/>
      <c r="X132" s="1097"/>
      <c r="Y132" s="1097"/>
      <c r="Z132" s="1098"/>
      <c r="AA132" s="1099">
        <v>2.6085962220000001</v>
      </c>
      <c r="AB132" s="1100"/>
      <c r="AC132" s="1100"/>
      <c r="AD132" s="1100"/>
      <c r="AE132" s="1101"/>
      <c r="AF132" s="1102">
        <v>4.3799241999999996</v>
      </c>
      <c r="AG132" s="1100"/>
      <c r="AH132" s="1100"/>
      <c r="AI132" s="1100"/>
      <c r="AJ132" s="1101"/>
      <c r="AK132" s="1102">
        <v>3.7743080729999998</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464</v>
      </c>
      <c r="W133" s="1080"/>
      <c r="X133" s="1080"/>
      <c r="Y133" s="1080"/>
      <c r="Z133" s="1081"/>
      <c r="AA133" s="1082">
        <v>4.3</v>
      </c>
      <c r="AB133" s="1083"/>
      <c r="AC133" s="1083"/>
      <c r="AD133" s="1083"/>
      <c r="AE133" s="1084"/>
      <c r="AF133" s="1082">
        <v>4.2</v>
      </c>
      <c r="AG133" s="1083"/>
      <c r="AH133" s="1083"/>
      <c r="AI133" s="1083"/>
      <c r="AJ133" s="1084"/>
      <c r="AK133" s="1082">
        <v>3.5</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20" t="s">
        <v>467</v>
      </c>
      <c r="L7" s="256"/>
      <c r="M7" s="257" t="s">
        <v>468</v>
      </c>
      <c r="N7" s="258"/>
    </row>
    <row r="8" spans="1:16">
      <c r="A8" s="250"/>
      <c r="B8" s="246"/>
      <c r="C8" s="246"/>
      <c r="D8" s="246"/>
      <c r="E8" s="246"/>
      <c r="F8" s="246"/>
      <c r="G8" s="259"/>
      <c r="H8" s="260"/>
      <c r="I8" s="260"/>
      <c r="J8" s="261"/>
      <c r="K8" s="1121"/>
      <c r="L8" s="262" t="s">
        <v>469</v>
      </c>
      <c r="M8" s="263" t="s">
        <v>470</v>
      </c>
      <c r="N8" s="264" t="s">
        <v>471</v>
      </c>
    </row>
    <row r="9" spans="1:16">
      <c r="A9" s="250"/>
      <c r="B9" s="246"/>
      <c r="C9" s="246"/>
      <c r="D9" s="246"/>
      <c r="E9" s="246"/>
      <c r="F9" s="246"/>
      <c r="G9" s="1122" t="s">
        <v>472</v>
      </c>
      <c r="H9" s="1123"/>
      <c r="I9" s="1123"/>
      <c r="J9" s="1124"/>
      <c r="K9" s="265">
        <v>1363912</v>
      </c>
      <c r="L9" s="266">
        <v>42419</v>
      </c>
      <c r="M9" s="267">
        <v>55845</v>
      </c>
      <c r="N9" s="268">
        <v>-24</v>
      </c>
    </row>
    <row r="10" spans="1:16">
      <c r="A10" s="250"/>
      <c r="B10" s="246"/>
      <c r="C10" s="246"/>
      <c r="D10" s="246"/>
      <c r="E10" s="246"/>
      <c r="F10" s="246"/>
      <c r="G10" s="1122" t="s">
        <v>473</v>
      </c>
      <c r="H10" s="1123"/>
      <c r="I10" s="1123"/>
      <c r="J10" s="1124"/>
      <c r="K10" s="269">
        <v>98839</v>
      </c>
      <c r="L10" s="270">
        <v>3074</v>
      </c>
      <c r="M10" s="271">
        <v>5607</v>
      </c>
      <c r="N10" s="272">
        <v>-45.2</v>
      </c>
    </row>
    <row r="11" spans="1:16" ht="13.5" customHeight="1">
      <c r="A11" s="250"/>
      <c r="B11" s="246"/>
      <c r="C11" s="246"/>
      <c r="D11" s="246"/>
      <c r="E11" s="246"/>
      <c r="F11" s="246"/>
      <c r="G11" s="1122" t="s">
        <v>474</v>
      </c>
      <c r="H11" s="1123"/>
      <c r="I11" s="1123"/>
      <c r="J11" s="1124"/>
      <c r="K11" s="269">
        <v>320912</v>
      </c>
      <c r="L11" s="270">
        <v>9981</v>
      </c>
      <c r="M11" s="271">
        <v>8384</v>
      </c>
      <c r="N11" s="272">
        <v>19</v>
      </c>
    </row>
    <row r="12" spans="1:16" ht="13.5" customHeight="1">
      <c r="A12" s="250"/>
      <c r="B12" s="246"/>
      <c r="C12" s="246"/>
      <c r="D12" s="246"/>
      <c r="E12" s="246"/>
      <c r="F12" s="246"/>
      <c r="G12" s="1122" t="s">
        <v>475</v>
      </c>
      <c r="H12" s="1123"/>
      <c r="I12" s="1123"/>
      <c r="J12" s="1124"/>
      <c r="K12" s="269" t="s">
        <v>476</v>
      </c>
      <c r="L12" s="270" t="s">
        <v>476</v>
      </c>
      <c r="M12" s="271">
        <v>147</v>
      </c>
      <c r="N12" s="272" t="s">
        <v>476</v>
      </c>
    </row>
    <row r="13" spans="1:16" ht="13.5" customHeight="1">
      <c r="A13" s="250"/>
      <c r="B13" s="246"/>
      <c r="C13" s="246"/>
      <c r="D13" s="246"/>
      <c r="E13" s="246"/>
      <c r="F13" s="246"/>
      <c r="G13" s="1122" t="s">
        <v>477</v>
      </c>
      <c r="H13" s="1123"/>
      <c r="I13" s="1123"/>
      <c r="J13" s="1124"/>
      <c r="K13" s="269" t="s">
        <v>476</v>
      </c>
      <c r="L13" s="270" t="s">
        <v>476</v>
      </c>
      <c r="M13" s="271">
        <v>6</v>
      </c>
      <c r="N13" s="272" t="s">
        <v>476</v>
      </c>
    </row>
    <row r="14" spans="1:16" ht="13.5" customHeight="1">
      <c r="A14" s="250"/>
      <c r="B14" s="246"/>
      <c r="C14" s="246"/>
      <c r="D14" s="246"/>
      <c r="E14" s="246"/>
      <c r="F14" s="246"/>
      <c r="G14" s="1122" t="s">
        <v>478</v>
      </c>
      <c r="H14" s="1123"/>
      <c r="I14" s="1123"/>
      <c r="J14" s="1124"/>
      <c r="K14" s="269">
        <v>35126</v>
      </c>
      <c r="L14" s="270">
        <v>1092</v>
      </c>
      <c r="M14" s="271">
        <v>2653</v>
      </c>
      <c r="N14" s="272">
        <v>-58.8</v>
      </c>
    </row>
    <row r="15" spans="1:16" ht="13.5" customHeight="1">
      <c r="A15" s="250"/>
      <c r="B15" s="246"/>
      <c r="C15" s="246"/>
      <c r="D15" s="246"/>
      <c r="E15" s="246"/>
      <c r="F15" s="246"/>
      <c r="G15" s="1122" t="s">
        <v>479</v>
      </c>
      <c r="H15" s="1123"/>
      <c r="I15" s="1123"/>
      <c r="J15" s="1124"/>
      <c r="K15" s="269">
        <v>22487</v>
      </c>
      <c r="L15" s="270">
        <v>699</v>
      </c>
      <c r="M15" s="271">
        <v>1240</v>
      </c>
      <c r="N15" s="272">
        <v>-43.6</v>
      </c>
    </row>
    <row r="16" spans="1:16">
      <c r="A16" s="250"/>
      <c r="B16" s="246"/>
      <c r="C16" s="246"/>
      <c r="D16" s="246"/>
      <c r="E16" s="246"/>
      <c r="F16" s="246"/>
      <c r="G16" s="1125" t="s">
        <v>480</v>
      </c>
      <c r="H16" s="1126"/>
      <c r="I16" s="1126"/>
      <c r="J16" s="1127"/>
      <c r="K16" s="270">
        <v>-83148</v>
      </c>
      <c r="L16" s="270">
        <v>-2586</v>
      </c>
      <c r="M16" s="271">
        <v>-5294</v>
      </c>
      <c r="N16" s="272">
        <v>-51.2</v>
      </c>
    </row>
    <row r="17" spans="1:16">
      <c r="A17" s="250"/>
      <c r="B17" s="246"/>
      <c r="C17" s="246"/>
      <c r="D17" s="246"/>
      <c r="E17" s="246"/>
      <c r="F17" s="246"/>
      <c r="G17" s="1125" t="s">
        <v>170</v>
      </c>
      <c r="H17" s="1126"/>
      <c r="I17" s="1126"/>
      <c r="J17" s="1127"/>
      <c r="K17" s="270">
        <v>1758128</v>
      </c>
      <c r="L17" s="270">
        <v>54680</v>
      </c>
      <c r="M17" s="271">
        <v>68586</v>
      </c>
      <c r="N17" s="272">
        <v>-20.3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17" t="s">
        <v>485</v>
      </c>
      <c r="H21" s="1118"/>
      <c r="I21" s="1118"/>
      <c r="J21" s="1119"/>
      <c r="K21" s="282">
        <v>4.95</v>
      </c>
      <c r="L21" s="283">
        <v>6.42</v>
      </c>
      <c r="M21" s="284">
        <v>-1.47</v>
      </c>
      <c r="N21" s="251"/>
      <c r="O21" s="285"/>
      <c r="P21" s="281"/>
    </row>
    <row r="22" spans="1:16" s="286" customFormat="1">
      <c r="A22" s="281"/>
      <c r="B22" s="251"/>
      <c r="C22" s="251"/>
      <c r="D22" s="251"/>
      <c r="E22" s="251"/>
      <c r="F22" s="251"/>
      <c r="G22" s="1117" t="s">
        <v>486</v>
      </c>
      <c r="H22" s="1118"/>
      <c r="I22" s="1118"/>
      <c r="J22" s="1119"/>
      <c r="K22" s="287">
        <v>98.4</v>
      </c>
      <c r="L22" s="288">
        <v>97.3</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20" t="s">
        <v>467</v>
      </c>
      <c r="L30" s="256"/>
      <c r="M30" s="257" t="s">
        <v>468</v>
      </c>
      <c r="N30" s="258"/>
    </row>
    <row r="31" spans="1:16">
      <c r="A31" s="250"/>
      <c r="B31" s="246"/>
      <c r="C31" s="246"/>
      <c r="D31" s="246"/>
      <c r="E31" s="246"/>
      <c r="F31" s="246"/>
      <c r="G31" s="259"/>
      <c r="H31" s="260"/>
      <c r="I31" s="260"/>
      <c r="J31" s="261"/>
      <c r="K31" s="1121"/>
      <c r="L31" s="262" t="s">
        <v>469</v>
      </c>
      <c r="M31" s="263" t="s">
        <v>470</v>
      </c>
      <c r="N31" s="264" t="s">
        <v>471</v>
      </c>
    </row>
    <row r="32" spans="1:16" ht="27" customHeight="1">
      <c r="A32" s="250"/>
      <c r="B32" s="246"/>
      <c r="C32" s="246"/>
      <c r="D32" s="246"/>
      <c r="E32" s="246"/>
      <c r="F32" s="246"/>
      <c r="G32" s="1133" t="s">
        <v>490</v>
      </c>
      <c r="H32" s="1134"/>
      <c r="I32" s="1134"/>
      <c r="J32" s="1135"/>
      <c r="K32" s="296">
        <v>509627</v>
      </c>
      <c r="L32" s="296">
        <v>15850</v>
      </c>
      <c r="M32" s="297">
        <v>31128</v>
      </c>
      <c r="N32" s="298">
        <v>-49.1</v>
      </c>
    </row>
    <row r="33" spans="1:16" ht="13.5" customHeight="1">
      <c r="A33" s="250"/>
      <c r="B33" s="246"/>
      <c r="C33" s="246"/>
      <c r="D33" s="246"/>
      <c r="E33" s="246"/>
      <c r="F33" s="246"/>
      <c r="G33" s="1133" t="s">
        <v>491</v>
      </c>
      <c r="H33" s="1134"/>
      <c r="I33" s="1134"/>
      <c r="J33" s="1135"/>
      <c r="K33" s="296" t="s">
        <v>476</v>
      </c>
      <c r="L33" s="296" t="s">
        <v>476</v>
      </c>
      <c r="M33" s="297" t="s">
        <v>476</v>
      </c>
      <c r="N33" s="298" t="s">
        <v>476</v>
      </c>
    </row>
    <row r="34" spans="1:16" ht="27" customHeight="1">
      <c r="A34" s="250"/>
      <c r="B34" s="246"/>
      <c r="C34" s="246"/>
      <c r="D34" s="246"/>
      <c r="E34" s="246"/>
      <c r="F34" s="246"/>
      <c r="G34" s="1133" t="s">
        <v>492</v>
      </c>
      <c r="H34" s="1134"/>
      <c r="I34" s="1134"/>
      <c r="J34" s="1135"/>
      <c r="K34" s="296" t="s">
        <v>476</v>
      </c>
      <c r="L34" s="296" t="s">
        <v>476</v>
      </c>
      <c r="M34" s="297" t="s">
        <v>476</v>
      </c>
      <c r="N34" s="298" t="s">
        <v>476</v>
      </c>
    </row>
    <row r="35" spans="1:16" ht="27" customHeight="1">
      <c r="A35" s="250"/>
      <c r="B35" s="246"/>
      <c r="C35" s="246"/>
      <c r="D35" s="246"/>
      <c r="E35" s="246"/>
      <c r="F35" s="246"/>
      <c r="G35" s="1133" t="s">
        <v>493</v>
      </c>
      <c r="H35" s="1134"/>
      <c r="I35" s="1134"/>
      <c r="J35" s="1135"/>
      <c r="K35" s="296">
        <v>427651</v>
      </c>
      <c r="L35" s="296">
        <v>13301</v>
      </c>
      <c r="M35" s="297">
        <v>9784</v>
      </c>
      <c r="N35" s="298">
        <v>35.9</v>
      </c>
    </row>
    <row r="36" spans="1:16" ht="27" customHeight="1">
      <c r="A36" s="250"/>
      <c r="B36" s="246"/>
      <c r="C36" s="246"/>
      <c r="D36" s="246"/>
      <c r="E36" s="246"/>
      <c r="F36" s="246"/>
      <c r="G36" s="1133" t="s">
        <v>494</v>
      </c>
      <c r="H36" s="1134"/>
      <c r="I36" s="1134"/>
      <c r="J36" s="1135"/>
      <c r="K36" s="296">
        <v>98451</v>
      </c>
      <c r="L36" s="296">
        <v>3062</v>
      </c>
      <c r="M36" s="297">
        <v>2611</v>
      </c>
      <c r="N36" s="298">
        <v>17.3</v>
      </c>
    </row>
    <row r="37" spans="1:16" ht="13.5" customHeight="1">
      <c r="A37" s="250"/>
      <c r="B37" s="246"/>
      <c r="C37" s="246"/>
      <c r="D37" s="246"/>
      <c r="E37" s="246"/>
      <c r="F37" s="246"/>
      <c r="G37" s="1133" t="s">
        <v>495</v>
      </c>
      <c r="H37" s="1134"/>
      <c r="I37" s="1134"/>
      <c r="J37" s="1135"/>
      <c r="K37" s="296" t="s">
        <v>476</v>
      </c>
      <c r="L37" s="296" t="s">
        <v>476</v>
      </c>
      <c r="M37" s="297">
        <v>1177</v>
      </c>
      <c r="N37" s="298" t="s">
        <v>476</v>
      </c>
    </row>
    <row r="38" spans="1:16" ht="27" customHeight="1">
      <c r="A38" s="250"/>
      <c r="B38" s="246"/>
      <c r="C38" s="246"/>
      <c r="D38" s="246"/>
      <c r="E38" s="246"/>
      <c r="F38" s="246"/>
      <c r="G38" s="1136" t="s">
        <v>496</v>
      </c>
      <c r="H38" s="1137"/>
      <c r="I38" s="1137"/>
      <c r="J38" s="1138"/>
      <c r="K38" s="299">
        <v>100</v>
      </c>
      <c r="L38" s="299">
        <v>3</v>
      </c>
      <c r="M38" s="300">
        <v>1</v>
      </c>
      <c r="N38" s="301">
        <v>200</v>
      </c>
      <c r="O38" s="295"/>
    </row>
    <row r="39" spans="1:16">
      <c r="A39" s="250"/>
      <c r="B39" s="246"/>
      <c r="C39" s="246"/>
      <c r="D39" s="246"/>
      <c r="E39" s="246"/>
      <c r="F39" s="246"/>
      <c r="G39" s="1136" t="s">
        <v>497</v>
      </c>
      <c r="H39" s="1137"/>
      <c r="I39" s="1137"/>
      <c r="J39" s="1138"/>
      <c r="K39" s="302">
        <v>-17490</v>
      </c>
      <c r="L39" s="302">
        <v>-544</v>
      </c>
      <c r="M39" s="303">
        <v>-3247</v>
      </c>
      <c r="N39" s="304">
        <v>-83.2</v>
      </c>
      <c r="O39" s="295"/>
    </row>
    <row r="40" spans="1:16" ht="27" customHeight="1">
      <c r="A40" s="250"/>
      <c r="B40" s="246"/>
      <c r="C40" s="246"/>
      <c r="D40" s="246"/>
      <c r="E40" s="246"/>
      <c r="F40" s="246"/>
      <c r="G40" s="1133" t="s">
        <v>498</v>
      </c>
      <c r="H40" s="1134"/>
      <c r="I40" s="1134"/>
      <c r="J40" s="1135"/>
      <c r="K40" s="302">
        <v>-813808</v>
      </c>
      <c r="L40" s="302">
        <v>-25310</v>
      </c>
      <c r="M40" s="303">
        <v>-28558</v>
      </c>
      <c r="N40" s="304">
        <v>-11.4</v>
      </c>
      <c r="O40" s="295"/>
    </row>
    <row r="41" spans="1:16">
      <c r="A41" s="250"/>
      <c r="B41" s="246"/>
      <c r="C41" s="246"/>
      <c r="D41" s="246"/>
      <c r="E41" s="246"/>
      <c r="F41" s="246"/>
      <c r="G41" s="1139" t="s">
        <v>281</v>
      </c>
      <c r="H41" s="1140"/>
      <c r="I41" s="1140"/>
      <c r="J41" s="1141"/>
      <c r="K41" s="296">
        <v>204531</v>
      </c>
      <c r="L41" s="302">
        <v>6361</v>
      </c>
      <c r="M41" s="303">
        <v>12895</v>
      </c>
      <c r="N41" s="304">
        <v>-50.7</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28" t="s">
        <v>467</v>
      </c>
      <c r="J49" s="1130" t="s">
        <v>502</v>
      </c>
      <c r="K49" s="1131"/>
      <c r="L49" s="1131"/>
      <c r="M49" s="1131"/>
      <c r="N49" s="1132"/>
    </row>
    <row r="50" spans="1:14">
      <c r="A50" s="250"/>
      <c r="B50" s="246"/>
      <c r="C50" s="246"/>
      <c r="D50" s="246"/>
      <c r="E50" s="246"/>
      <c r="F50" s="246"/>
      <c r="G50" s="314"/>
      <c r="H50" s="315"/>
      <c r="I50" s="1129"/>
      <c r="J50" s="316" t="s">
        <v>503</v>
      </c>
      <c r="K50" s="317" t="s">
        <v>504</v>
      </c>
      <c r="L50" s="318" t="s">
        <v>505</v>
      </c>
      <c r="M50" s="319" t="s">
        <v>506</v>
      </c>
      <c r="N50" s="320" t="s">
        <v>507</v>
      </c>
    </row>
    <row r="51" spans="1:14">
      <c r="A51" s="250"/>
      <c r="B51" s="246"/>
      <c r="C51" s="246"/>
      <c r="D51" s="246"/>
      <c r="E51" s="246"/>
      <c r="F51" s="246"/>
      <c r="G51" s="312" t="s">
        <v>508</v>
      </c>
      <c r="H51" s="313"/>
      <c r="I51" s="321">
        <v>960497</v>
      </c>
      <c r="J51" s="322">
        <v>29466</v>
      </c>
      <c r="K51" s="323">
        <v>17.8</v>
      </c>
      <c r="L51" s="324">
        <v>46819</v>
      </c>
      <c r="M51" s="325">
        <v>9.3000000000000007</v>
      </c>
      <c r="N51" s="326">
        <v>8.5</v>
      </c>
    </row>
    <row r="52" spans="1:14">
      <c r="A52" s="250"/>
      <c r="B52" s="246"/>
      <c r="C52" s="246"/>
      <c r="D52" s="246"/>
      <c r="E52" s="246"/>
      <c r="F52" s="246"/>
      <c r="G52" s="327"/>
      <c r="H52" s="328" t="s">
        <v>509</v>
      </c>
      <c r="I52" s="329">
        <v>561930</v>
      </c>
      <c r="J52" s="330">
        <v>17239</v>
      </c>
      <c r="K52" s="331">
        <v>64</v>
      </c>
      <c r="L52" s="332">
        <v>24121</v>
      </c>
      <c r="M52" s="333">
        <v>9.5</v>
      </c>
      <c r="N52" s="334">
        <v>54.5</v>
      </c>
    </row>
    <row r="53" spans="1:14">
      <c r="A53" s="250"/>
      <c r="B53" s="246"/>
      <c r="C53" s="246"/>
      <c r="D53" s="246"/>
      <c r="E53" s="246"/>
      <c r="F53" s="246"/>
      <c r="G53" s="312" t="s">
        <v>510</v>
      </c>
      <c r="H53" s="313"/>
      <c r="I53" s="321">
        <v>1479936</v>
      </c>
      <c r="J53" s="322">
        <v>45451</v>
      </c>
      <c r="K53" s="323">
        <v>54.2</v>
      </c>
      <c r="L53" s="324">
        <v>53270</v>
      </c>
      <c r="M53" s="325">
        <v>13.8</v>
      </c>
      <c r="N53" s="326">
        <v>40.4</v>
      </c>
    </row>
    <row r="54" spans="1:14">
      <c r="A54" s="250"/>
      <c r="B54" s="246"/>
      <c r="C54" s="246"/>
      <c r="D54" s="246"/>
      <c r="E54" s="246"/>
      <c r="F54" s="246"/>
      <c r="G54" s="327"/>
      <c r="H54" s="328" t="s">
        <v>509</v>
      </c>
      <c r="I54" s="329">
        <v>627229</v>
      </c>
      <c r="J54" s="330">
        <v>19263</v>
      </c>
      <c r="K54" s="331">
        <v>11.7</v>
      </c>
      <c r="L54" s="332">
        <v>24316</v>
      </c>
      <c r="M54" s="333">
        <v>0.8</v>
      </c>
      <c r="N54" s="334">
        <v>10.9</v>
      </c>
    </row>
    <row r="55" spans="1:14">
      <c r="A55" s="250"/>
      <c r="B55" s="246"/>
      <c r="C55" s="246"/>
      <c r="D55" s="246"/>
      <c r="E55" s="246"/>
      <c r="F55" s="246"/>
      <c r="G55" s="312" t="s">
        <v>511</v>
      </c>
      <c r="H55" s="313"/>
      <c r="I55" s="321">
        <v>1328455</v>
      </c>
      <c r="J55" s="322">
        <v>40949</v>
      </c>
      <c r="K55" s="323">
        <v>-9.9</v>
      </c>
      <c r="L55" s="324">
        <v>53292</v>
      </c>
      <c r="M55" s="325">
        <v>0</v>
      </c>
      <c r="N55" s="326">
        <v>-9.9</v>
      </c>
    </row>
    <row r="56" spans="1:14">
      <c r="A56" s="250"/>
      <c r="B56" s="246"/>
      <c r="C56" s="246"/>
      <c r="D56" s="246"/>
      <c r="E56" s="246"/>
      <c r="F56" s="246"/>
      <c r="G56" s="327"/>
      <c r="H56" s="328" t="s">
        <v>509</v>
      </c>
      <c r="I56" s="329">
        <v>529018</v>
      </c>
      <c r="J56" s="330">
        <v>16307</v>
      </c>
      <c r="K56" s="331">
        <v>-15.3</v>
      </c>
      <c r="L56" s="332">
        <v>28900</v>
      </c>
      <c r="M56" s="333">
        <v>18.899999999999999</v>
      </c>
      <c r="N56" s="334">
        <v>-34.200000000000003</v>
      </c>
    </row>
    <row r="57" spans="1:14">
      <c r="A57" s="250"/>
      <c r="B57" s="246"/>
      <c r="C57" s="246"/>
      <c r="D57" s="246"/>
      <c r="E57" s="246"/>
      <c r="F57" s="246"/>
      <c r="G57" s="312" t="s">
        <v>512</v>
      </c>
      <c r="H57" s="313"/>
      <c r="I57" s="321">
        <v>1470285</v>
      </c>
      <c r="J57" s="322">
        <v>45468</v>
      </c>
      <c r="K57" s="323">
        <v>11</v>
      </c>
      <c r="L57" s="324">
        <v>49919</v>
      </c>
      <c r="M57" s="325">
        <v>-6.3</v>
      </c>
      <c r="N57" s="326">
        <v>17.3</v>
      </c>
    </row>
    <row r="58" spans="1:14">
      <c r="A58" s="250"/>
      <c r="B58" s="246"/>
      <c r="C58" s="246"/>
      <c r="D58" s="246"/>
      <c r="E58" s="246"/>
      <c r="F58" s="246"/>
      <c r="G58" s="327"/>
      <c r="H58" s="328" t="s">
        <v>509</v>
      </c>
      <c r="I58" s="329">
        <v>751001</v>
      </c>
      <c r="J58" s="330">
        <v>23224</v>
      </c>
      <c r="K58" s="331">
        <v>42.4</v>
      </c>
      <c r="L58" s="332">
        <v>26398</v>
      </c>
      <c r="M58" s="333">
        <v>-8.6999999999999993</v>
      </c>
      <c r="N58" s="334">
        <v>51.1</v>
      </c>
    </row>
    <row r="59" spans="1:14">
      <c r="A59" s="250"/>
      <c r="B59" s="246"/>
      <c r="C59" s="246"/>
      <c r="D59" s="246"/>
      <c r="E59" s="246"/>
      <c r="F59" s="246"/>
      <c r="G59" s="312" t="s">
        <v>513</v>
      </c>
      <c r="H59" s="313"/>
      <c r="I59" s="321">
        <v>1344728</v>
      </c>
      <c r="J59" s="322">
        <v>41823</v>
      </c>
      <c r="K59" s="323">
        <v>-8</v>
      </c>
      <c r="L59" s="324">
        <v>47738</v>
      </c>
      <c r="M59" s="325">
        <v>-4.4000000000000004</v>
      </c>
      <c r="N59" s="326">
        <v>-3.6</v>
      </c>
    </row>
    <row r="60" spans="1:14">
      <c r="A60" s="250"/>
      <c r="B60" s="246"/>
      <c r="C60" s="246"/>
      <c r="D60" s="246"/>
      <c r="E60" s="246"/>
      <c r="F60" s="246"/>
      <c r="G60" s="327"/>
      <c r="H60" s="328" t="s">
        <v>509</v>
      </c>
      <c r="I60" s="335">
        <v>651144</v>
      </c>
      <c r="J60" s="330">
        <v>20251</v>
      </c>
      <c r="K60" s="331">
        <v>-12.8</v>
      </c>
      <c r="L60" s="332">
        <v>24937</v>
      </c>
      <c r="M60" s="333">
        <v>-5.5</v>
      </c>
      <c r="N60" s="334">
        <v>-7.3</v>
      </c>
    </row>
    <row r="61" spans="1:14">
      <c r="A61" s="250"/>
      <c r="B61" s="246"/>
      <c r="C61" s="246"/>
      <c r="D61" s="246"/>
      <c r="E61" s="246"/>
      <c r="F61" s="246"/>
      <c r="G61" s="312" t="s">
        <v>514</v>
      </c>
      <c r="H61" s="336"/>
      <c r="I61" s="337">
        <v>1316780</v>
      </c>
      <c r="J61" s="338">
        <v>40631</v>
      </c>
      <c r="K61" s="339">
        <v>13</v>
      </c>
      <c r="L61" s="340">
        <v>50208</v>
      </c>
      <c r="M61" s="341">
        <v>2.5</v>
      </c>
      <c r="N61" s="326">
        <v>10.5</v>
      </c>
    </row>
    <row r="62" spans="1:14">
      <c r="A62" s="250"/>
      <c r="B62" s="246"/>
      <c r="C62" s="246"/>
      <c r="D62" s="246"/>
      <c r="E62" s="246"/>
      <c r="F62" s="246"/>
      <c r="G62" s="327"/>
      <c r="H62" s="328" t="s">
        <v>509</v>
      </c>
      <c r="I62" s="329">
        <v>624064</v>
      </c>
      <c r="J62" s="330">
        <v>19257</v>
      </c>
      <c r="K62" s="331">
        <v>18</v>
      </c>
      <c r="L62" s="332">
        <v>25734</v>
      </c>
      <c r="M62" s="333">
        <v>3</v>
      </c>
      <c r="N62" s="334">
        <v>15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41.32</v>
      </c>
      <c r="G47" s="12">
        <v>42.58</v>
      </c>
      <c r="H47" s="12">
        <v>39.17</v>
      </c>
      <c r="I47" s="12">
        <v>37.840000000000003</v>
      </c>
      <c r="J47" s="13">
        <v>33.409999999999997</v>
      </c>
    </row>
    <row r="48" spans="2:10" ht="57.75" customHeight="1">
      <c r="B48" s="14"/>
      <c r="C48" s="1144" t="s">
        <v>4</v>
      </c>
      <c r="D48" s="1144"/>
      <c r="E48" s="1145"/>
      <c r="F48" s="15">
        <v>5.74</v>
      </c>
      <c r="G48" s="16">
        <v>4.84</v>
      </c>
      <c r="H48" s="16">
        <v>4.5199999999999996</v>
      </c>
      <c r="I48" s="16">
        <v>6.88</v>
      </c>
      <c r="J48" s="17">
        <v>4.5</v>
      </c>
    </row>
    <row r="49" spans="2:10" ht="57.75" customHeight="1" thickBot="1">
      <c r="B49" s="18"/>
      <c r="C49" s="1146" t="s">
        <v>5</v>
      </c>
      <c r="D49" s="1146"/>
      <c r="E49" s="1147"/>
      <c r="F49" s="19" t="s">
        <v>521</v>
      </c>
      <c r="G49" s="20" t="s">
        <v>522</v>
      </c>
      <c r="H49" s="20" t="s">
        <v>523</v>
      </c>
      <c r="I49" s="20">
        <v>1.38</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2018-02-22T07:29:33Z</cp:lastPrinted>
  <dcterms:created xsi:type="dcterms:W3CDTF">2018-01-24T06:19:46Z</dcterms:created>
  <dcterms:modified xsi:type="dcterms:W3CDTF">2018-03-08T05:57:06Z</dcterms:modified>
  <cp:category/>
</cp:coreProperties>
</file>