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BW35" i="9"/>
  <c r="BE35" i="9"/>
  <c r="BW34" i="9"/>
  <c r="BE34" i="9"/>
  <c r="C34" i="9"/>
  <c r="C35" i="9" s="1"/>
  <c r="CO34" i="9" l="1"/>
  <c r="CO35" i="9" s="1"/>
  <c r="BW42" i="9"/>
  <c r="AM34" i="9"/>
  <c r="AM35"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<sst xmlns="http://schemas.openxmlformats.org/spreadsheetml/2006/main" count="1038" uniqueCount="548">
  <si>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</si>
  <si>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</si>
  <si>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</si>
  <si>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</si>
  <si>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</si>
  <si>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</si>
  <si>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</si>
  <si>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</si>
  <si>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</si>
  <si>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</si>
  <si>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</si>
  <si>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</si>
  <si>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</si>
  <si>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</si>
  <si>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</si>
  <si>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</si>
  <si>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</si>
  <si>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</si>
  <si>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</si>
  <si>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</si>
  <si>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</si>
  <si>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</si>
  <si>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</si>
  <si>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</si>
  <si>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</si>
  <si>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</si>
  <si>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</si>
  <si>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</si>
  <si>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</si>
  <si>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</si>
  <si>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</si>
  <si>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</si>
  <si>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</si>
  <si>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</si>
  <si>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</si>
  <si>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</si>
  <si>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</si>
  <si>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</si>
  <si>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</si>
  <si>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</si>
  <si>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</si>
  <si>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</si>
  <si>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</si>
  <si>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</si>
  <si>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</si>
  <si>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</si>
  <si>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</si>
  <si>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</si>
  <si>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</si>
  <si>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</si>
  <si>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</si>
  <si>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</si>
  <si>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</si>
  <si>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</si>
  <si>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</si>
  <si>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</si>
  <si>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</si>
  <si>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</si>
  <si>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</si>
  <si>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</si>
  <si>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</si>
  <si>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</si>
  <si>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</si>
  <si>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</si>
  <si>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</si>
  <si>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</si>
  <si>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</si>
  <si>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</si>
  <si>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</si>
  <si>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</si>
  <si>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</si>
  <si>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</si>
  <si>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</si>
  <si>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</si>
  <si>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</si>
  <si>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</si>
  <si>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</si>
  <si>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</si>
  <si>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</si>
  <si>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</si>
  <si>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</si>
  <si>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</si>
  <si>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</si>
  <si>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</si>
  <si>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</si>
  <si>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</si>
  <si>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</si>
  <si>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</si>
  <si>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</si>
  <si>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</si>
  <si>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</si>
  <si>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</si>
  <si>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</si>
  <si>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</si>
  <si>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</si>
  <si>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</si>
  <si>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</si>
  <si>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</si>
  <si>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</si>
  <si>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</si>
  <si>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</si>
  <si>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</si>
  <si>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</si>
  <si>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</si>
  <si>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</si>
  <si>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</si>
  <si>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</si>
  <si>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</si>
  <si>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</si>
  <si>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</si>
  <si>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</si>
  <si>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</si>
  <si>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</si>
  <si>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</si>
  <si>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</si>
  <si>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</si>
  <si>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</si>
  <si>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</si>
  <si>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</si>
  <si>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</si>
  <si>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</si>
  <si>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</si>
  <si>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</si>
  <si>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</si>
  <si>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</si>
  <si>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</si>
  <si>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</si>
  <si>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</si>
  <si>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</si>
  <si>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</si>
  <si>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</si>
  <si>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</si>
  <si>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</si>
  <si>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</si>
  <si>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</si>
  <si>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</si>
  <si>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</si>
  <si>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</si>
  <si>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</si>
  <si>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</si>
  <si>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</si>
  <si>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</si>
  <si>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</si>
  <si>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</si>
  <si>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</si>
  <si>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</si>
  <si>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</si>
  <si>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</si>
  <si>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</si>
  <si>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</si>
  <si>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</si>
  <si>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</si>
  <si>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</si>
  <si>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</si>
  <si>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</si>
  <si>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</si>
  <si>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</si>
  <si>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</si>
  <si>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</si>
  <si>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</si>
  <si>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</si>
  <si>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</si>
  <si>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</si>
  <si>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</si>
  <si>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</si>
  <si>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</si>
  <si>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</si>
  <si>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</si>
  <si>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</si>
  <si>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</si>
  <si>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</si>
  <si>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</si>
  <si>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</si>
  <si>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</si>
  <si>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</si>
  <si>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</si>
  <si>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</si>
  <si>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</si>
  <si>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</si>
  <si>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</si>
  <si>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</si>
  <si>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</si>
  <si>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</si>
  <si>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</si>
  <si>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</si>
  <si>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</si>
  <si>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</si>
  <si>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</si>
  <si>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</si>
  <si>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</si>
  <si>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</si>
  <si>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</si>
  <si>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</si>
  <si>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福岡県岡垣町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</si>
  <si>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</si>
  <si>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</si>
  <si>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</si>
  <si>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</si>
  <si>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</si>
  <si>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</si>
  <si>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</si>
  <si>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</si>
  <si>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</si>
  <si>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</si>
  <si>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</si>
  <si>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</si>
  <si>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</si>
  <si>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</si>
  <si>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</si>
  <si>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</si>
  <si>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</si>
  <si>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</si>
  <si>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</si>
  <si>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</si>
  <si>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</si>
  <si>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</si>
  <si>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</si>
  <si>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</si>
  <si>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</si>
  <si>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</si>
  <si>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</si>
  <si>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</si>
  <si>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</si>
  <si>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</si>
  <si>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</si>
  <si>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</si>
  <si>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</si>
  <si>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</si>
  <si>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</si>
  <si>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</si>
  <si>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</si>
  <si>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</si>
  <si>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</si>
  <si>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</si>
  <si>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</si>
  <si>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</si>
  <si>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</si>
  <si>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</si>
  <si>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</si>
  <si>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</si>
  <si>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</si>
  <si>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</si>
  <si>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</si>
  <si>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</si>
  <si>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</si>
  <si>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</si>
  <si>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</si>
  <si>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</si>
  <si>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</si>
  <si>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</si>
  <si>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</si>
  <si>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</si>
  <si>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</si>
  <si>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</si>
  <si>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</si>
  <si>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</si>
  <si>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</si>
  <si>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</si>
  <si>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</si>
  <si>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</si>
  <si>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</si>
  <si>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</si>
  <si>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</si>
  <si>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</si>
  <si>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</si>
  <si>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</si>
  <si>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</si>
  <si>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</si>
  <si>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</si>
  <si>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</si>
  <si>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</si>
  <si>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</si>
  <si>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</si>
  <si>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</si>
  <si>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</si>
  <si>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</si>
  <si>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</si>
  <si>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</si>
  <si>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</si>
  <si>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</si>
  <si>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</si>
  <si>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</si>
  <si>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</si>
  <si>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</si>
  <si>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</si>
  <si>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</si>
  <si>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</si>
  <si>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</si>
  <si>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</si>
  <si>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</si>
  <si>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</si>
  <si>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</si>
  <si>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</si>
  <si>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</si>
  <si>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</si>
  <si>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</si>
  <si>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</si>
  <si>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</si>
  <si>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</si>
  <si>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</si>
  <si>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</si>
  <si>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</si>
  <si>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</si>
  <si>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</si>
  <si>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</si>
  <si>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</si>
  <si>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</si>
  <si>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</si>
  <si>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</si>
  <si>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</si>
  <si>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</si>
  <si>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</si>
  <si>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</si>
  <si>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</si>
  <si>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</si>
  <si>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</si>
  <si>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</si>
  <si>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</si>
  <si>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</si>
  <si>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</si>
  <si>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</si>
  <si>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</si>
  <si>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</si>
  <si>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</si>
  <si>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</si>
  <si>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</si>
  <si>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</si>
  <si>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</si>
  <si>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</si>
  <si>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</si>
  <si>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</si>
  <si>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</si>
  <si>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</si>
  <si>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</si>
  <si>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</si>
  <si>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</si>
  <si>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</si>
  <si>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</si>
  <si>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</si>
  <si>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</si>
  <si>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</si>
  <si>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</si>
  <si>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</si>
  <si>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福岡県岡垣町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</si>
  <si>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</si>
  <si>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</si>
  <si>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</si>
  <si>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</si>
  <si>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</si>
  <si>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</si>
  <si>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</si>
  <si>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</si>
  <si>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</si>
  <si>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</si>
  <si>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</si>
  <si>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</si>
  <si>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</si>
  <si>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</si>
  <si>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</si>
  <si>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</si>
  <si>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</si>
  <si>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</si>
  <si>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</si>
  <si>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</si>
  <si>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</si>
  <si>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</si>
  <si>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</si>
  <si>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</si>
  <si>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</si>
  <si>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</si>
  <si>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</si>
  <si>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</si>
  <si>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</si>
  <si>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</si>
  <si>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</si>
  <si>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</si>
  <si>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</si>
  <si>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</si>
  <si>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</si>
  <si>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</si>
  <si>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</si>
  <si>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</si>
  <si>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</si>
  <si>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</si>
  <si>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</si>
  <si>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</si>
  <si>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</si>
  <si>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</si>
  <si>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</si>
  <si>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</si>
  <si>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</si>
  <si>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</si>
  <si>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</si>
  <si>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</si>
  <si>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</si>
  <si>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</si>
  <si>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</si>
  <si>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</si>
  <si>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</si>
  <si>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</si>
  <si>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</si>
  <si>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</si>
  <si>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</si>
  <si>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</si>
  <si>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</si>
  <si>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</si>
  <si>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</si>
  <si>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</si>
  <si>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</si>
  <si>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</si>
  <si>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</si>
  <si>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</si>
  <si>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</si>
  <si>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</si>
  <si>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</si>
  <si>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</si>
  <si>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</si>
  <si>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</si>
  <si>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</si>
  <si>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</si>
  <si>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</si>
  <si>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</si>
  <si>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</si>
  <si>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</si>
  <si>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</si>
  <si>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</si>
  <si>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</si>
  <si>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</si>
  <si>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</si>
  <si>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</si>
  <si>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</si>
  <si>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</si>
  <si>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</si>
  <si>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</si>
  <si>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</si>
  <si>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</si>
  <si>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</si>
  <si>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</si>
  <si>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</si>
  <si>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</si>
  <si>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</si>
  <si>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</si>
  <si>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</si>
  <si>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</si>
  <si>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</si>
  <si>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</si>
  <si>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</si>
  <si>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</si>
  <si>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</si>
  <si>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</si>
  <si>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</si>
  <si>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</si>
  <si>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</si>
  <si>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</si>
  <si>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</si>
  <si>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</si>
  <si>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</si>
  <si>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</si>
  <si>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</si>
  <si>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</si>
  <si>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</si>
  <si>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</si>
  <si>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</si>
  <si>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</si>
  <si>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</si>
  <si>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</si>
  <si>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</si>
  <si>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</si>
  <si>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</si>
  <si>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</si>
  <si>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</si>
  <si>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</si>
  <si>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</si>
  <si>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</si>
  <si>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</si>
  <si>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</si>
  <si>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</si>
  <si>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</si>
  <si>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</si>
  <si>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</si>
  <si>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</si>
  <si>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</si>
  <si>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</si>
  <si>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</si>
  <si>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</si>
  <si>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</si>
  <si>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</si>
  <si>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</si>
  <si>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</si>
  <si>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</si>
  <si>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</si>
  <si>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</si>
  <si>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</si>
  <si>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</si>
  <si>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</si>
  <si>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</si>
  <si>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</si>
  <si>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</si>
  <si>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</si>
  <si>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</si>
  <si>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</si>
  <si>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</si>
  <si>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</si>
  <si>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</si>
  <si>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</si>
  <si>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</si>
  <si>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</si>
  <si>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</si>
  <si>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</si>
  <si>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</si>
  <si>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</si>
  <si>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</si>
  <si>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</si>
  <si>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</si>
  <si>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</si>
  <si>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</si>
  <si>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1.22</t>
  </si>
  <si>
    <t>▲ 0.96</t>
  </si>
  <si>
    <t>国民健康保険事業特別会計</t>
  </si>
  <si>
    <t>▲ 0.45</t>
  </si>
  <si>
    <t>▲ 0.44</t>
  </si>
  <si>
    <t>水道事業会計</t>
  </si>
  <si>
    <t>下水道事業会計</t>
  </si>
  <si>
    <t>一般会計</t>
  </si>
  <si>
    <t>後期高齢者医療特別会計</t>
  </si>
  <si>
    <t>住宅新築資金等貸付事業特別会計</t>
  </si>
  <si>
    <t>その他会計（赤字）</t>
  </si>
  <si>
    <t>その他会計（黒字）</t>
  </si>
  <si>
    <t>-</t>
    <phoneticPr fontId="2"/>
  </si>
  <si>
    <t>-</t>
    <phoneticPr fontId="2"/>
  </si>
  <si>
    <t>-</t>
    <phoneticPr fontId="2"/>
  </si>
  <si>
    <t>-</t>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</si>
  <si>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</si>
  <si>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</si>
  <si>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t>
    <phoneticPr fontId="2"/>
  </si>
  <si>
    <t>-</t>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</si>
  <si>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</si>
  <si>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t>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</si>
  <si>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</si>
  <si>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26">
      <t>コウキコウレイシャ</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</si>
  <si>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</si>
  <si>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</si>
  <si>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</si>
  <si>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岡垣町土地開発公社</t>
    <rPh sb="0" eb="3">
      <t>オカガキマチ</t>
    </rPh>
    <rPh sb="3" eb="5">
      <t>トチ</t>
    </rPh>
    <rPh sb="5" eb="7">
      <t>カイハツ</t>
    </rPh>
    <rPh sb="7" eb="9">
      <t>コウシャ</t>
    </rPh>
    <phoneticPr fontId="2"/>
  </si>
  <si>
    <t>岡垣サンリーアイ文化スポーツ振興財団</t>
    <rPh sb="0" eb="2">
      <t>オカガキ</t>
    </rPh>
    <rPh sb="8" eb="10">
      <t>ブンカ</t>
    </rPh>
    <rPh sb="14" eb="16">
      <t>シンコウ</t>
    </rPh>
    <rPh sb="16" eb="18">
      <t>ザイダン</t>
    </rPh>
    <phoneticPr fontId="2"/>
  </si>
  <si>
    <t>-</t>
    <phoneticPr fontId="2"/>
  </si>
  <si>
    <t>-</t>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</si>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</sst>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30059</c:v>
                </c:pt>
                <c:pt idx="1">
                  <c:v>15355</c:v>
                </c:pt>
                <c:pt idx="2">
                  <c:v>25006</c:v>
                </c:pt>
                <c:pt idx="3">
                  <c:v>29466</c:v>
                </c:pt>
                <c:pt idx="4">
                  <c:v>45451</c:v>
                </c:pt>
              </c:numCache>
            </c:numRef>
          </c:val>
          <c:smooth val="0"/>
        </c:ser>
        <c:dLbls>
          <c:showLegendKey val="0"/>
          <c:showVal val="0"/>
          <c:showCatName val="0"/>
          <c:showSerName val="0"/>
          <c:showPercent val="0"/>
          <c:showBubbleSize val="0"/>
        </c:dLbls>
        <c:marker val="1"/>
        <c:smooth val="0"/>
        <c:axId val="115947008"/>
        <c:axId val="115948928"/>
      </c:lineChart>
      <c:catAx>
        <c:axId val="115947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48928"/>
        <c:crosses val="autoZero"/>
        <c:auto val="1"/>
        <c:lblAlgn val="ctr"/>
        <c:lblOffset val="100"/>
        <c:tickLblSkip val="1"/>
        <c:tickMarkSkip val="1"/>
        <c:noMultiLvlLbl val="0"/>
      </c:catAx>
      <c:valAx>
        <c:axId val="1159489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4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5.18</c:v>
                </c:pt>
                <c:pt idx="1">
                  <c:v>6.08</c:v>
                </c:pt>
                <c:pt idx="2">
                  <c:v>6.66</c:v>
                </c:pt>
                <c:pt idx="3">
                  <c:v>5.74</c:v>
                </c:pt>
                <c:pt idx="4">
                  <c:v>4.84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33.119999999999997</c:v>
                </c:pt>
                <c:pt idx="1">
                  <c:v>37.299999999999997</c:v>
                </c:pt>
                <c:pt idx="2">
                  <c:v>39.369999999999997</c:v>
                </c:pt>
                <c:pt idx="3">
                  <c:v>41.32</c:v>
                </c:pt>
                <c:pt idx="4">
                  <c:v>42.58</c:v>
                </c:pt>
              </c:numCache>
            </c:numRef>
          </c:val>
        </c:ser>
        <c:dLbls>
          <c:showLegendKey val="0"/>
          <c:showVal val="0"/>
          <c:showCatName val="0"/>
          <c:showSerName val="0"/>
          <c:showPercent val="0"/>
          <c:showBubbleSize val="0"/>
        </c:dLbls>
        <c:gapWidth val="250"/>
        <c:overlap val="100"/>
        <c:axId val="127653376"/>
        <c:axId val="12765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0.63</c:v>
                </c:pt>
                <c:pt idx="1">
                  <c:v>5.43</c:v>
                </c:pt>
                <c:pt idx="2">
                  <c:v>0.68</c:v>
                </c:pt>
                <c:pt idx="3">
                  <c:v>-1.22</c:v>
                </c:pt>
                <c:pt idx="4">
                  <c:v>-0.96</c:v>
                </c:pt>
              </c:numCache>
            </c:numRef>
          </c:val>
          <c:smooth val="0"/>
        </c:ser>
        <c:dLbls>
          <c:showLegendKey val="0"/>
          <c:showVal val="0"/>
          <c:showCatName val="0"/>
          <c:showSerName val="0"/>
          <c:showPercent val="0"/>
          <c:showBubbleSize val="0"/>
        </c:dLbls>
        <c:marker val="1"/>
        <c:smooth val="0"/>
        <c:axId val="127653376"/>
        <c:axId val="127655296"/>
      </c:lineChart>
      <c:catAx>
        <c:axId val="1276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655296"/>
        <c:crosses val="autoZero"/>
        <c:auto val="1"/>
        <c:lblAlgn val="ctr"/>
        <c:lblOffset val="100"/>
        <c:tickLblSkip val="1"/>
        <c:tickMarkSkip val="1"/>
        <c:noMultiLvlLbl val="0"/>
      </c:catAx>
      <c:valAx>
        <c:axId val="12765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65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0.1</c:v>
                </c:pt>
                <c:pt idx="4">
                  <c:v>#N/A</c:v>
                </c:pt>
                <c:pt idx="5">
                  <c:v>0.13</c:v>
                </c:pt>
                <c:pt idx="6">
                  <c:v>#N/A</c:v>
                </c:pt>
                <c:pt idx="7">
                  <c:v>0.17</c:v>
                </c:pt>
                <c:pt idx="8">
                  <c:v>#N/A</c:v>
                </c:pt>
                <c:pt idx="9">
                  <c:v>0.22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5.17</c:v>
                </c:pt>
                <c:pt idx="2">
                  <c:v>#N/A</c:v>
                </c:pt>
                <c:pt idx="3">
                  <c:v>6.06</c:v>
                </c:pt>
                <c:pt idx="4">
                  <c:v>#N/A</c:v>
                </c:pt>
                <c:pt idx="5">
                  <c:v>6.63</c:v>
                </c:pt>
                <c:pt idx="6">
                  <c:v>#N/A</c:v>
                </c:pt>
                <c:pt idx="7">
                  <c:v>5.71</c:v>
                </c:pt>
                <c:pt idx="8">
                  <c:v>#N/A</c:v>
                </c:pt>
                <c:pt idx="9">
                  <c:v>4.8099999999999996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4.8499999999999996</c:v>
                </c:pt>
                <c:pt idx="2">
                  <c:v>#N/A</c:v>
                </c:pt>
                <c:pt idx="3">
                  <c:v>5.25</c:v>
                </c:pt>
                <c:pt idx="4">
                  <c:v>#N/A</c:v>
                </c:pt>
                <c:pt idx="5">
                  <c:v>5.34</c:v>
                </c:pt>
                <c:pt idx="6">
                  <c:v>#N/A</c:v>
                </c:pt>
                <c:pt idx="7">
                  <c:v>5</c:v>
                </c:pt>
                <c:pt idx="8">
                  <c:v>#N/A</c:v>
                </c:pt>
                <c:pt idx="9">
                  <c:v>5.38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11.22</c:v>
                </c:pt>
                <c:pt idx="2">
                  <c:v>#N/A</c:v>
                </c:pt>
                <c:pt idx="3">
                  <c:v>10.26</c:v>
                </c:pt>
                <c:pt idx="4">
                  <c:v>#N/A</c:v>
                </c:pt>
                <c:pt idx="5">
                  <c:v>9.6300000000000008</c:v>
                </c:pt>
                <c:pt idx="6">
                  <c:v>#N/A</c:v>
                </c:pt>
                <c:pt idx="7">
                  <c:v>8.8800000000000008</c:v>
                </c:pt>
                <c:pt idx="8">
                  <c:v>#N/A</c:v>
                </c:pt>
                <c:pt idx="9">
                  <c:v>8.58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3.9</c:v>
                </c:pt>
                <c:pt idx="2">
                  <c:v>#N/A</c:v>
                </c:pt>
                <c:pt idx="3">
                  <c:v>2.36</c:v>
                </c:pt>
                <c:pt idx="4">
                  <c:v>#N/A</c:v>
                </c:pt>
                <c:pt idx="5">
                  <c:v>0.48</c:v>
                </c:pt>
                <c:pt idx="6">
                  <c:v>0.45</c:v>
                </c:pt>
                <c:pt idx="7">
                  <c:v>#N/A</c:v>
                </c:pt>
                <c:pt idx="8">
                  <c:v>0.44</c:v>
                </c:pt>
                <c:pt idx="9">
                  <c:v>#N/A</c:v>
                </c:pt>
              </c:numCache>
            </c:numRef>
          </c:val>
        </c:ser>
        <c:dLbls>
          <c:showLegendKey val="0"/>
          <c:showVal val="0"/>
          <c:showCatName val="0"/>
          <c:showSerName val="0"/>
          <c:showPercent val="0"/>
          <c:showBubbleSize val="0"/>
        </c:dLbls>
        <c:gapWidth val="150"/>
        <c:overlap val="100"/>
        <c:axId val="128847232"/>
        <c:axId val="128869504"/>
      </c:barChart>
      <c:catAx>
        <c:axId val="12884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69504"/>
        <c:crosses val="autoZero"/>
        <c:auto val="1"/>
        <c:lblAlgn val="ctr"/>
        <c:lblOffset val="100"/>
        <c:tickLblSkip val="1"/>
        <c:tickMarkSkip val="1"/>
        <c:noMultiLvlLbl val="0"/>
      </c:catAx>
      <c:valAx>
        <c:axId val="12886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47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792</c:v>
                </c:pt>
                <c:pt idx="5">
                  <c:v>793</c:v>
                </c:pt>
                <c:pt idx="8">
                  <c:v>784</c:v>
                </c:pt>
                <c:pt idx="11">
                  <c:v>791</c:v>
                </c:pt>
                <c:pt idx="14">
                  <c:v>764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137</c:v>
                </c:pt>
                <c:pt idx="3">
                  <c:v>116</c:v>
                </c:pt>
                <c:pt idx="6">
                  <c:v>92</c:v>
                </c:pt>
                <c:pt idx="9">
                  <c:v>94</c:v>
                </c:pt>
                <c:pt idx="12">
                  <c:v>102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434</c:v>
                </c:pt>
                <c:pt idx="3">
                  <c:v>431</c:v>
                </c:pt>
                <c:pt idx="6">
                  <c:v>431</c:v>
                </c:pt>
                <c:pt idx="9">
                  <c:v>429</c:v>
                </c:pt>
                <c:pt idx="12">
                  <c:v>431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529</c:v>
                </c:pt>
                <c:pt idx="3">
                  <c:v>467</c:v>
                </c:pt>
                <c:pt idx="6">
                  <c:v>492</c:v>
                </c:pt>
                <c:pt idx="9">
                  <c:v>516</c:v>
                </c:pt>
                <c:pt idx="12">
                  <c:v>538</c:v>
                </c:pt>
              </c:numCache>
            </c:numRef>
          </c:val>
        </c:ser>
        <c:dLbls>
          <c:showLegendKey val="0"/>
          <c:showVal val="0"/>
          <c:showCatName val="0"/>
          <c:showSerName val="0"/>
          <c:showPercent val="0"/>
          <c:showBubbleSize val="0"/>
        </c:dLbls>
        <c:gapWidth val="100"/>
        <c:overlap val="100"/>
        <c:axId val="128751488"/>
        <c:axId val="12858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308</c:v>
                </c:pt>
                <c:pt idx="2">
                  <c:v>#N/A</c:v>
                </c:pt>
                <c:pt idx="3">
                  <c:v>#N/A</c:v>
                </c:pt>
                <c:pt idx="4">
                  <c:v>224</c:v>
                </c:pt>
                <c:pt idx="5">
                  <c:v>#N/A</c:v>
                </c:pt>
                <c:pt idx="6">
                  <c:v>#N/A</c:v>
                </c:pt>
                <c:pt idx="7">
                  <c:v>234</c:v>
                </c:pt>
                <c:pt idx="8">
                  <c:v>#N/A</c:v>
                </c:pt>
                <c:pt idx="9">
                  <c:v>#N/A</c:v>
                </c:pt>
                <c:pt idx="10">
                  <c:v>251</c:v>
                </c:pt>
                <c:pt idx="11">
                  <c:v>#N/A</c:v>
                </c:pt>
                <c:pt idx="12">
                  <c:v>#N/A</c:v>
                </c:pt>
                <c:pt idx="13">
                  <c:v>310</c:v>
                </c:pt>
                <c:pt idx="14">
                  <c:v>#N/A</c:v>
                </c:pt>
              </c:numCache>
            </c:numRef>
          </c:val>
          <c:smooth val="0"/>
        </c:ser>
        <c:dLbls>
          <c:showLegendKey val="0"/>
          <c:showVal val="0"/>
          <c:showCatName val="0"/>
          <c:showSerName val="0"/>
          <c:showPercent val="0"/>
          <c:showBubbleSize val="0"/>
        </c:dLbls>
        <c:marker val="1"/>
        <c:smooth val="0"/>
        <c:axId val="128751488"/>
        <c:axId val="128581632"/>
      </c:lineChart>
      <c:catAx>
        <c:axId val="1287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81632"/>
        <c:crosses val="autoZero"/>
        <c:auto val="1"/>
        <c:lblAlgn val="ctr"/>
        <c:lblOffset val="100"/>
        <c:tickLblSkip val="1"/>
        <c:tickMarkSkip val="1"/>
        <c:noMultiLvlLbl val="0"/>
      </c:catAx>
      <c:valAx>
        <c:axId val="12858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5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7236</c:v>
                </c:pt>
                <c:pt idx="5">
                  <c:v>7558</c:v>
                </c:pt>
                <c:pt idx="8">
                  <c:v>9517</c:v>
                </c:pt>
                <c:pt idx="11">
                  <c:v>9800</c:v>
                </c:pt>
                <c:pt idx="14">
                  <c:v>9853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212</c:v>
                </c:pt>
                <c:pt idx="5">
                  <c:v>197</c:v>
                </c:pt>
                <c:pt idx="8">
                  <c:v>210</c:v>
                </c:pt>
                <c:pt idx="11">
                  <c:v>356</c:v>
                </c:pt>
                <c:pt idx="14">
                  <c:v>180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5277</c:v>
                </c:pt>
                <c:pt idx="5">
                  <c:v>5436</c:v>
                </c:pt>
                <c:pt idx="8">
                  <c:v>5642</c:v>
                </c:pt>
                <c:pt idx="11">
                  <c:v>5680</c:v>
                </c:pt>
                <c:pt idx="14">
                  <c:v>5711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154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1515</c:v>
                </c:pt>
                <c:pt idx="3">
                  <c:v>1419</c:v>
                </c:pt>
                <c:pt idx="6">
                  <c:v>1464</c:v>
                </c:pt>
                <c:pt idx="9">
                  <c:v>1331</c:v>
                </c:pt>
                <c:pt idx="12">
                  <c:v>1350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753</c:v>
                </c:pt>
                <c:pt idx="3">
                  <c:v>663</c:v>
                </c:pt>
                <c:pt idx="6">
                  <c:v>625</c:v>
                </c:pt>
                <c:pt idx="9">
                  <c:v>830</c:v>
                </c:pt>
                <c:pt idx="12">
                  <c:v>942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6057</c:v>
                </c:pt>
                <c:pt idx="3">
                  <c:v>5441</c:v>
                </c:pt>
                <c:pt idx="6">
                  <c:v>5127</c:v>
                </c:pt>
                <c:pt idx="9">
                  <c:v>4867</c:v>
                </c:pt>
                <c:pt idx="12">
                  <c:v>4672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5387</c:v>
                </c:pt>
                <c:pt idx="3">
                  <c:v>5706</c:v>
                </c:pt>
                <c:pt idx="6">
                  <c:v>5914</c:v>
                </c:pt>
                <c:pt idx="9">
                  <c:v>6207</c:v>
                </c:pt>
                <c:pt idx="12">
                  <c:v>6685</c:v>
                </c:pt>
              </c:numCache>
            </c:numRef>
          </c:val>
        </c:ser>
        <c:dLbls>
          <c:showLegendKey val="0"/>
          <c:showVal val="0"/>
          <c:showCatName val="0"/>
          <c:showSerName val="0"/>
          <c:showPercent val="0"/>
          <c:showBubbleSize val="0"/>
        </c:dLbls>
        <c:gapWidth val="100"/>
        <c:overlap val="100"/>
        <c:axId val="116094848"/>
        <c:axId val="116105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986</c:v>
                </c:pt>
                <c:pt idx="2">
                  <c:v>#N/A</c:v>
                </c:pt>
                <c:pt idx="3">
                  <c:v>#N/A</c:v>
                </c:pt>
                <c:pt idx="4">
                  <c:v>39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094848"/>
        <c:axId val="116105216"/>
      </c:lineChart>
      <c:catAx>
        <c:axId val="11609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05216"/>
        <c:crosses val="autoZero"/>
        <c:auto val="1"/>
        <c:lblAlgn val="ctr"/>
        <c:lblOffset val="100"/>
        <c:tickLblSkip val="1"/>
        <c:tickMarkSkip val="1"/>
        <c:noMultiLvlLbl val="0"/>
      </c:catAx>
      <c:valAx>
        <c:axId val="11610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9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32,561
32,404
48.51
9,816,658
9,406,703
297,502
6,140,695
6,604,838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財政力指数は、０．５３と類似団体平均を下回っている。</a:t>
          </a:r>
          <a:endParaRPr kumimoji="1" lang="en-US" altLang="ja-JP" sz="1300">
            <a:latin typeface="ＭＳ Ｐゴシック"/>
          </a:endParaRPr>
        </a:p>
        <a:p>
          <a:r>
            <a:rPr kumimoji="1" lang="ja-JP" altLang="en-US" sz="1300">
              <a:latin typeface="ＭＳ Ｐゴシック"/>
            </a:rPr>
            <a:t>　これは、町内に中心となる産業が少なく財政基盤が弱いことに加え、全国平均を上回る高齢化率（</a:t>
          </a:r>
          <a:r>
            <a:rPr kumimoji="1" lang="en-US" altLang="ja-JP" sz="1300">
              <a:latin typeface="ＭＳ Ｐゴシック"/>
            </a:rPr>
            <a:t>28.3</a:t>
          </a:r>
          <a:r>
            <a:rPr kumimoji="1" lang="ja-JP" altLang="en-US" sz="1300">
              <a:latin typeface="ＭＳ Ｐゴシック"/>
            </a:rPr>
            <a:t>％、Ｈ</a:t>
          </a:r>
          <a:r>
            <a:rPr kumimoji="1" lang="en-US" altLang="ja-JP" sz="1300">
              <a:latin typeface="ＭＳ Ｐゴシック"/>
            </a:rPr>
            <a:t>25.10.1</a:t>
          </a:r>
          <a:r>
            <a:rPr kumimoji="1" lang="ja-JP" altLang="en-US" sz="1300">
              <a:latin typeface="ＭＳ Ｐゴシック"/>
            </a:rPr>
            <a:t>現在）等が要因といえる。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今後は、企業誘致や人口増加に向けたまちづくりを行い、町税をはじめとする自主財源の収入増を図るとともに、経常経費のさらなる圧縮に努め、財政基盤の強化を図る。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108655</xdr:rowOff>
    </xdr:to>
    <xdr:cxnSp macro="">
      <xdr:nvCxnSpPr>
        <xdr:cNvPr id="68" name="直線コネクタ 67"/>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108655</xdr:rowOff>
    </xdr:to>
    <xdr:cxnSp macro="">
      <xdr:nvCxnSpPr>
        <xdr:cNvPr id="71" name="直線コネクタ 70"/>
        <xdr:cNvCxnSpPr/>
      </xdr:nvCxnSpPr>
      <xdr:spPr>
        <a:xfrm>
          <a:off x="3225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81845</xdr:rowOff>
    </xdr:to>
    <xdr:cxnSp macro="">
      <xdr:nvCxnSpPr>
        <xdr:cNvPr id="74" name="直線コネクタ 73"/>
        <xdr:cNvCxnSpPr/>
      </xdr:nvCxnSpPr>
      <xdr:spPr>
        <a:xfrm>
          <a:off x="2336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55033</xdr:rowOff>
    </xdr:to>
    <xdr:cxnSp macro="">
      <xdr:nvCxnSpPr>
        <xdr:cNvPr id="77" name="直線コネクタ 76"/>
        <xdr:cNvCxnSpPr/>
      </xdr:nvCxnSpPr>
      <xdr:spPr>
        <a:xfrm>
          <a:off x="1447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7" name="円/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9" name="円/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90" name="テキスト ボックス 89"/>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91" name="円/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経常収支比率は、８８．９％で前年度より０．１ポイント悪化し、類似団体平均を下回っている。</a:t>
          </a:r>
          <a:endParaRPr kumimoji="1" lang="en-US" altLang="ja-JP" sz="1200">
            <a:latin typeface="ＭＳ Ｐゴシック"/>
          </a:endParaRPr>
        </a:p>
        <a:p>
          <a:r>
            <a:rPr kumimoji="1" lang="ja-JP" altLang="en-US" sz="1200">
              <a:latin typeface="ＭＳ Ｐゴシック"/>
            </a:rPr>
            <a:t>　前年度より悪化している要因は、主に地方交付税をはじめとする経常一般財源が減少したことによるものである。</a:t>
          </a:r>
          <a:endParaRPr kumimoji="1" lang="en-US" altLang="ja-JP" sz="1200">
            <a:latin typeface="ＭＳ Ｐゴシック"/>
          </a:endParaRPr>
        </a:p>
        <a:p>
          <a:r>
            <a:rPr kumimoji="1" lang="ja-JP" altLang="en-US" sz="1200">
              <a:latin typeface="ＭＳ Ｐゴシック"/>
            </a:rPr>
            <a:t>　近年、経常収支比率が高水準で推移しており、数値の改善に努める必要がある。今後の対応としては、公共施設の管理のあり方など簡素で効率的な行政運営への転換を進め、経常経費の削減に努めるとともに、人口増加の取り組みや企業誘致などにより町税等の収入を確保し財政基盤の強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5588</xdr:rowOff>
    </xdr:from>
    <xdr:to>
      <xdr:col>7</xdr:col>
      <xdr:colOff>152400</xdr:colOff>
      <xdr:row>64</xdr:row>
      <xdr:rowOff>10414</xdr:rowOff>
    </xdr:to>
    <xdr:cxnSp macro="">
      <xdr:nvCxnSpPr>
        <xdr:cNvPr id="129" name="直線コネクタ 128"/>
        <xdr:cNvCxnSpPr/>
      </xdr:nvCxnSpPr>
      <xdr:spPr>
        <a:xfrm>
          <a:off x="4114800" y="109783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80518</xdr:rowOff>
    </xdr:from>
    <xdr:to>
      <xdr:col>6</xdr:col>
      <xdr:colOff>0</xdr:colOff>
      <xdr:row>64</xdr:row>
      <xdr:rowOff>5588</xdr:rowOff>
    </xdr:to>
    <xdr:cxnSp macro="">
      <xdr:nvCxnSpPr>
        <xdr:cNvPr id="132" name="直線コネクタ 131"/>
        <xdr:cNvCxnSpPr/>
      </xdr:nvCxnSpPr>
      <xdr:spPr>
        <a:xfrm>
          <a:off x="3225800" y="108818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80518</xdr:rowOff>
    </xdr:to>
    <xdr:cxnSp macro="">
      <xdr:nvCxnSpPr>
        <xdr:cNvPr id="135" name="直線コネクタ 134"/>
        <xdr:cNvCxnSpPr/>
      </xdr:nvCxnSpPr>
      <xdr:spPr>
        <a:xfrm>
          <a:off x="2336800" y="108673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64</xdr:row>
      <xdr:rowOff>53848</xdr:rowOff>
    </xdr:to>
    <xdr:cxnSp macro="">
      <xdr:nvCxnSpPr>
        <xdr:cNvPr id="138" name="直線コネクタ 137"/>
        <xdr:cNvCxnSpPr/>
      </xdr:nvCxnSpPr>
      <xdr:spPr>
        <a:xfrm flipV="1">
          <a:off x="1447800" y="1086739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48" name="円/楕円 147"/>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103141</xdr:rowOff>
    </xdr:from>
    <xdr:ext cx="762000" cy="259045"/>
    <xdr:sp macro="" textlink="">
      <xdr:nvSpPr>
        <xdr:cNvPr id="149"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126238</xdr:rowOff>
    </xdr:from>
    <xdr:to>
      <xdr:col>6</xdr:col>
      <xdr:colOff>50800</xdr:colOff>
      <xdr:row>64</xdr:row>
      <xdr:rowOff>56388</xdr:rowOff>
    </xdr:to>
    <xdr:sp macro="" textlink="">
      <xdr:nvSpPr>
        <xdr:cNvPr id="150" name="円/楕円 149"/>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51" name="テキスト ボックス 150"/>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2" name="円/楕円 151"/>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141495</xdr:rowOff>
    </xdr:from>
    <xdr:ext cx="762000" cy="259045"/>
    <xdr:sp macro="" textlink="">
      <xdr:nvSpPr>
        <xdr:cNvPr id="153" name="テキスト ボックス 152"/>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4" name="円/楕円 153"/>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5" name="テキスト ボックス 154"/>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6" name="円/楕円 155"/>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57" name="テキスト ボックス 156"/>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人口１人当たりの人件費・物件費等の決算額が類似団体平均を大きく下回っているのは、主に人件費が要因である。</a:t>
          </a:r>
          <a:endParaRPr kumimoji="1" lang="en-US" altLang="ja-JP" sz="1300">
            <a:latin typeface="ＭＳ Ｐゴシック"/>
          </a:endParaRPr>
        </a:p>
        <a:p>
          <a:r>
            <a:rPr kumimoji="1" lang="ja-JP" altLang="en-US" sz="1300">
              <a:latin typeface="ＭＳ Ｐゴシック"/>
            </a:rPr>
            <a:t>　これは、行財政構造改革による職員数の削減などに努めてきた成果である。今後も引き続き抑制に努める。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22347</xdr:rowOff>
    </xdr:from>
    <xdr:to>
      <xdr:col>7</xdr:col>
      <xdr:colOff>152400</xdr:colOff>
      <xdr:row>80</xdr:row>
      <xdr:rowOff>29831</xdr:rowOff>
    </xdr:to>
    <xdr:cxnSp macro="">
      <xdr:nvCxnSpPr>
        <xdr:cNvPr id="192" name="直線コネクタ 191"/>
        <xdr:cNvCxnSpPr/>
      </xdr:nvCxnSpPr>
      <xdr:spPr>
        <a:xfrm flipV="1">
          <a:off x="4114800" y="13738347"/>
          <a:ext cx="838200" cy="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24656</xdr:rowOff>
    </xdr:from>
    <xdr:to>
      <xdr:col>6</xdr:col>
      <xdr:colOff>0</xdr:colOff>
      <xdr:row>80</xdr:row>
      <xdr:rowOff>29831</xdr:rowOff>
    </xdr:to>
    <xdr:cxnSp macro="">
      <xdr:nvCxnSpPr>
        <xdr:cNvPr id="195" name="直線コネクタ 194"/>
        <xdr:cNvCxnSpPr/>
      </xdr:nvCxnSpPr>
      <xdr:spPr>
        <a:xfrm>
          <a:off x="3225800" y="13740656"/>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22174</xdr:rowOff>
    </xdr:from>
    <xdr:to>
      <xdr:col>4</xdr:col>
      <xdr:colOff>482600</xdr:colOff>
      <xdr:row>80</xdr:row>
      <xdr:rowOff>24656</xdr:rowOff>
    </xdr:to>
    <xdr:cxnSp macro="">
      <xdr:nvCxnSpPr>
        <xdr:cNvPr id="198" name="直線コネクタ 197"/>
        <xdr:cNvCxnSpPr/>
      </xdr:nvCxnSpPr>
      <xdr:spPr>
        <a:xfrm>
          <a:off x="2336800" y="1373817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22174</xdr:rowOff>
    </xdr:from>
    <xdr:to>
      <xdr:col>3</xdr:col>
      <xdr:colOff>279400</xdr:colOff>
      <xdr:row>80</xdr:row>
      <xdr:rowOff>26899</xdr:rowOff>
    </xdr:to>
    <xdr:cxnSp macro="">
      <xdr:nvCxnSpPr>
        <xdr:cNvPr id="201" name="直線コネクタ 200"/>
        <xdr:cNvCxnSpPr/>
      </xdr:nvCxnSpPr>
      <xdr:spPr>
        <a:xfrm flipV="1">
          <a:off x="1447800" y="13738174"/>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142997</xdr:rowOff>
    </xdr:from>
    <xdr:to>
      <xdr:col>7</xdr:col>
      <xdr:colOff>203200</xdr:colOff>
      <xdr:row>80</xdr:row>
      <xdr:rowOff>73147</xdr:rowOff>
    </xdr:to>
    <xdr:sp macro="" textlink="">
      <xdr:nvSpPr>
        <xdr:cNvPr id="211" name="円/楕円 210"/>
        <xdr:cNvSpPr/>
      </xdr:nvSpPr>
      <xdr:spPr>
        <a:xfrm>
          <a:off x="4902200" y="136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64274</xdr:rowOff>
    </xdr:from>
    <xdr:ext cx="762000" cy="259045"/>
    <xdr:sp macro="" textlink="">
      <xdr:nvSpPr>
        <xdr:cNvPr id="212" name="人件費・物件費等の状況該当値テキスト"/>
        <xdr:cNvSpPr txBox="1"/>
      </xdr:nvSpPr>
      <xdr:spPr>
        <a:xfrm>
          <a:off x="5041900" y="136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84,504</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150481</xdr:rowOff>
    </xdr:from>
    <xdr:to>
      <xdr:col>6</xdr:col>
      <xdr:colOff>50800</xdr:colOff>
      <xdr:row>80</xdr:row>
      <xdr:rowOff>80631</xdr:rowOff>
    </xdr:to>
    <xdr:sp macro="" textlink="">
      <xdr:nvSpPr>
        <xdr:cNvPr id="213" name="円/楕円 212"/>
        <xdr:cNvSpPr/>
      </xdr:nvSpPr>
      <xdr:spPr>
        <a:xfrm>
          <a:off x="4064000" y="136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90808</xdr:rowOff>
    </xdr:from>
    <xdr:ext cx="736600" cy="259045"/>
    <xdr:sp macro="" textlink="">
      <xdr:nvSpPr>
        <xdr:cNvPr id="214" name="テキスト ボックス 213"/>
        <xdr:cNvSpPr txBox="1"/>
      </xdr:nvSpPr>
      <xdr:spPr>
        <a:xfrm>
          <a:off x="3733800" y="1346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86,365</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145306</xdr:rowOff>
    </xdr:from>
    <xdr:to>
      <xdr:col>4</xdr:col>
      <xdr:colOff>533400</xdr:colOff>
      <xdr:row>80</xdr:row>
      <xdr:rowOff>75456</xdr:rowOff>
    </xdr:to>
    <xdr:sp macro="" textlink="">
      <xdr:nvSpPr>
        <xdr:cNvPr id="215" name="円/楕円 214"/>
        <xdr:cNvSpPr/>
      </xdr:nvSpPr>
      <xdr:spPr>
        <a:xfrm>
          <a:off x="3175000" y="136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85633</xdr:rowOff>
    </xdr:from>
    <xdr:ext cx="762000" cy="259045"/>
    <xdr:sp macro="" textlink="">
      <xdr:nvSpPr>
        <xdr:cNvPr id="216" name="テキスト ボックス 215"/>
        <xdr:cNvSpPr txBox="1"/>
      </xdr:nvSpPr>
      <xdr:spPr>
        <a:xfrm>
          <a:off x="2844800" y="1345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85,078</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142824</xdr:rowOff>
    </xdr:from>
    <xdr:to>
      <xdr:col>3</xdr:col>
      <xdr:colOff>330200</xdr:colOff>
      <xdr:row>80</xdr:row>
      <xdr:rowOff>72974</xdr:rowOff>
    </xdr:to>
    <xdr:sp macro="" textlink="">
      <xdr:nvSpPr>
        <xdr:cNvPr id="217" name="円/楕円 216"/>
        <xdr:cNvSpPr/>
      </xdr:nvSpPr>
      <xdr:spPr>
        <a:xfrm>
          <a:off x="2286000" y="136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83151</xdr:rowOff>
    </xdr:from>
    <xdr:ext cx="762000" cy="259045"/>
    <xdr:sp macro="" textlink="">
      <xdr:nvSpPr>
        <xdr:cNvPr id="218" name="テキスト ボックス 217"/>
        <xdr:cNvSpPr txBox="1"/>
      </xdr:nvSpPr>
      <xdr:spPr>
        <a:xfrm>
          <a:off x="1955800" y="1345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84,461</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147549</xdr:rowOff>
    </xdr:from>
    <xdr:to>
      <xdr:col>2</xdr:col>
      <xdr:colOff>127000</xdr:colOff>
      <xdr:row>80</xdr:row>
      <xdr:rowOff>77699</xdr:rowOff>
    </xdr:to>
    <xdr:sp macro="" textlink="">
      <xdr:nvSpPr>
        <xdr:cNvPr id="219" name="円/楕円 218"/>
        <xdr:cNvSpPr/>
      </xdr:nvSpPr>
      <xdr:spPr>
        <a:xfrm>
          <a:off x="1397000" y="136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87876</xdr:rowOff>
    </xdr:from>
    <xdr:ext cx="762000" cy="259045"/>
    <xdr:sp macro="" textlink="">
      <xdr:nvSpPr>
        <xdr:cNvPr id="220" name="テキスト ボックス 219"/>
        <xdr:cNvSpPr txBox="1"/>
      </xdr:nvSpPr>
      <xdr:spPr>
        <a:xfrm>
          <a:off x="1066800" y="1346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給与削減と合わせ、給与削減を行ったことによりラスパイレス指数は９９．６と大幅に改善している。類似団体平均と比較すると高い指数となっているが、昇給等については、人事考課制度に基づき適正な運用を行っている。</a:t>
          </a:r>
          <a:endParaRPr kumimoji="1" lang="en-US" altLang="ja-JP" sz="1300">
            <a:latin typeface="ＭＳ Ｐゴシック"/>
          </a:endParaRPr>
        </a:p>
        <a:p>
          <a:r>
            <a:rPr kumimoji="1" lang="ja-JP" altLang="en-US" sz="1300">
              <a:latin typeface="ＭＳ Ｐゴシック"/>
            </a:rPr>
            <a:t>　今後も国・県・他の地方公共団体との均衡を踏まえ、給与水準の適正化に努める。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89</xdr:row>
      <xdr:rowOff>5504</xdr:rowOff>
    </xdr:to>
    <xdr:cxnSp macro="">
      <xdr:nvCxnSpPr>
        <xdr:cNvPr id="254" name="直線コネクタ 253"/>
        <xdr:cNvCxnSpPr/>
      </xdr:nvCxnSpPr>
      <xdr:spPr>
        <a:xfrm flipV="1">
          <a:off x="16179800" y="14572827"/>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5504</xdr:rowOff>
    </xdr:from>
    <xdr:to>
      <xdr:col>23</xdr:col>
      <xdr:colOff>406400</xdr:colOff>
      <xdr:row>89</xdr:row>
      <xdr:rowOff>29634</xdr:rowOff>
    </xdr:to>
    <xdr:cxnSp macro="">
      <xdr:nvCxnSpPr>
        <xdr:cNvPr id="257" name="直線コネクタ 256"/>
        <xdr:cNvCxnSpPr/>
      </xdr:nvCxnSpPr>
      <xdr:spPr>
        <a:xfrm flipV="1">
          <a:off x="15290800" y="152645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89</xdr:row>
      <xdr:rowOff>29634</xdr:rowOff>
    </xdr:to>
    <xdr:cxnSp macro="">
      <xdr:nvCxnSpPr>
        <xdr:cNvPr id="260" name="直線コネクタ 259"/>
        <xdr:cNvCxnSpPr/>
      </xdr:nvCxnSpPr>
      <xdr:spPr>
        <a:xfrm>
          <a:off x="14401800" y="14613043"/>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85</xdr:row>
      <xdr:rowOff>71966</xdr:rowOff>
    </xdr:to>
    <xdr:cxnSp macro="">
      <xdr:nvCxnSpPr>
        <xdr:cNvPr id="263" name="直線コネクタ 262"/>
        <xdr:cNvCxnSpPr/>
      </xdr:nvCxnSpPr>
      <xdr:spPr>
        <a:xfrm flipV="1">
          <a:off x="13512800" y="146130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3" name="円/楕円 272"/>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4"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126154</xdr:rowOff>
    </xdr:from>
    <xdr:to>
      <xdr:col>23</xdr:col>
      <xdr:colOff>457200</xdr:colOff>
      <xdr:row>89</xdr:row>
      <xdr:rowOff>56304</xdr:rowOff>
    </xdr:to>
    <xdr:sp macro="" textlink="">
      <xdr:nvSpPr>
        <xdr:cNvPr id="275" name="円/楕円 274"/>
        <xdr:cNvSpPr/>
      </xdr:nvSpPr>
      <xdr:spPr>
        <a:xfrm>
          <a:off x="16129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41081</xdr:rowOff>
    </xdr:from>
    <xdr:ext cx="736600" cy="259045"/>
    <xdr:sp macro="" textlink="">
      <xdr:nvSpPr>
        <xdr:cNvPr id="276" name="テキスト ボックス 275"/>
        <xdr:cNvSpPr txBox="1"/>
      </xdr:nvSpPr>
      <xdr:spPr>
        <a:xfrm>
          <a:off x="15798800" y="153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7" name="円/楕円 276"/>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78" name="テキスト ボックス 277"/>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79" name="円/楕円 278"/>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80" name="テキスト ボックス 279"/>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1" name="円/楕円 280"/>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82" name="テキスト ボックス 281"/>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人口千人当たりの職員数は４．５８人と類似団体平均を大きく下回っている。</a:t>
          </a:r>
          <a:endParaRPr kumimoji="1" lang="en-US" altLang="ja-JP" sz="1300">
            <a:latin typeface="ＭＳ Ｐゴシック"/>
          </a:endParaRPr>
        </a:p>
        <a:p>
          <a:r>
            <a:rPr kumimoji="1" lang="ja-JP" altLang="en-US" sz="1300">
              <a:latin typeface="ＭＳ Ｐゴシック"/>
            </a:rPr>
            <a:t>　これは、人口急増時に大量な職員採用を行わなかったことや、行財政構造改革による採用抑制などが要因となっている。</a:t>
          </a:r>
          <a:endParaRPr kumimoji="1" lang="en-US" altLang="ja-JP" sz="1300">
            <a:latin typeface="ＭＳ Ｐゴシック"/>
          </a:endParaRPr>
        </a:p>
        <a:p>
          <a:r>
            <a:rPr kumimoji="1" lang="ja-JP" altLang="en-US" sz="1300">
              <a:latin typeface="ＭＳ Ｐゴシック"/>
            </a:rPr>
            <a:t>　今後も適切な職員数の水準を保ち、行政サービスの提供に努める。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148832</xdr:rowOff>
    </xdr:from>
    <xdr:to>
      <xdr:col>24</xdr:col>
      <xdr:colOff>558800</xdr:colOff>
      <xdr:row>58</xdr:row>
      <xdr:rowOff>170664</xdr:rowOff>
    </xdr:to>
    <xdr:cxnSp macro="">
      <xdr:nvCxnSpPr>
        <xdr:cNvPr id="319" name="直線コネクタ 318"/>
        <xdr:cNvCxnSpPr/>
      </xdr:nvCxnSpPr>
      <xdr:spPr>
        <a:xfrm>
          <a:off x="16179800" y="10092932"/>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148832</xdr:rowOff>
    </xdr:from>
    <xdr:to>
      <xdr:col>23</xdr:col>
      <xdr:colOff>406400</xdr:colOff>
      <xdr:row>58</xdr:row>
      <xdr:rowOff>161472</xdr:rowOff>
    </xdr:to>
    <xdr:cxnSp macro="">
      <xdr:nvCxnSpPr>
        <xdr:cNvPr id="322" name="直線コネクタ 321"/>
        <xdr:cNvCxnSpPr/>
      </xdr:nvCxnSpPr>
      <xdr:spPr>
        <a:xfrm flipV="1">
          <a:off x="15290800" y="10092932"/>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161472</xdr:rowOff>
    </xdr:from>
    <xdr:to>
      <xdr:col>22</xdr:col>
      <xdr:colOff>203200</xdr:colOff>
      <xdr:row>58</xdr:row>
      <xdr:rowOff>163770</xdr:rowOff>
    </xdr:to>
    <xdr:cxnSp macro="">
      <xdr:nvCxnSpPr>
        <xdr:cNvPr id="325" name="直線コネクタ 324"/>
        <xdr:cNvCxnSpPr/>
      </xdr:nvCxnSpPr>
      <xdr:spPr>
        <a:xfrm flipV="1">
          <a:off x="14401800" y="1010557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163770</xdr:rowOff>
    </xdr:from>
    <xdr:to>
      <xdr:col>21</xdr:col>
      <xdr:colOff>0</xdr:colOff>
      <xdr:row>58</xdr:row>
      <xdr:rowOff>170664</xdr:rowOff>
    </xdr:to>
    <xdr:cxnSp macro="">
      <xdr:nvCxnSpPr>
        <xdr:cNvPr id="328" name="直線コネクタ 327"/>
        <xdr:cNvCxnSpPr/>
      </xdr:nvCxnSpPr>
      <xdr:spPr>
        <a:xfrm flipV="1">
          <a:off x="13512800" y="1010787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119864</xdr:rowOff>
    </xdr:from>
    <xdr:to>
      <xdr:col>24</xdr:col>
      <xdr:colOff>609600</xdr:colOff>
      <xdr:row>59</xdr:row>
      <xdr:rowOff>50014</xdr:rowOff>
    </xdr:to>
    <xdr:sp macro="" textlink="">
      <xdr:nvSpPr>
        <xdr:cNvPr id="338" name="円/楕円 337"/>
        <xdr:cNvSpPr/>
      </xdr:nvSpPr>
      <xdr:spPr>
        <a:xfrm>
          <a:off x="169672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41141</xdr:rowOff>
    </xdr:from>
    <xdr:ext cx="762000" cy="259045"/>
    <xdr:sp macro="" textlink="">
      <xdr:nvSpPr>
        <xdr:cNvPr id="339" name="定員管理の状況該当値テキスト"/>
        <xdr:cNvSpPr txBox="1"/>
      </xdr:nvSpPr>
      <xdr:spPr>
        <a:xfrm>
          <a:off x="17106900" y="998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98032</xdr:rowOff>
    </xdr:from>
    <xdr:to>
      <xdr:col>23</xdr:col>
      <xdr:colOff>457200</xdr:colOff>
      <xdr:row>59</xdr:row>
      <xdr:rowOff>28182</xdr:rowOff>
    </xdr:to>
    <xdr:sp macro="" textlink="">
      <xdr:nvSpPr>
        <xdr:cNvPr id="340" name="円/楕円 339"/>
        <xdr:cNvSpPr/>
      </xdr:nvSpPr>
      <xdr:spPr>
        <a:xfrm>
          <a:off x="16129000" y="10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38359</xdr:rowOff>
    </xdr:from>
    <xdr:ext cx="736600" cy="259045"/>
    <xdr:sp macro="" textlink="">
      <xdr:nvSpPr>
        <xdr:cNvPr id="341" name="テキスト ボックス 340"/>
        <xdr:cNvSpPr txBox="1"/>
      </xdr:nvSpPr>
      <xdr:spPr>
        <a:xfrm>
          <a:off x="15798800" y="98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110672</xdr:rowOff>
    </xdr:from>
    <xdr:to>
      <xdr:col>22</xdr:col>
      <xdr:colOff>254000</xdr:colOff>
      <xdr:row>59</xdr:row>
      <xdr:rowOff>40822</xdr:rowOff>
    </xdr:to>
    <xdr:sp macro="" textlink="">
      <xdr:nvSpPr>
        <xdr:cNvPr id="342" name="円/楕円 341"/>
        <xdr:cNvSpPr/>
      </xdr:nvSpPr>
      <xdr:spPr>
        <a:xfrm>
          <a:off x="15240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50999</xdr:rowOff>
    </xdr:from>
    <xdr:ext cx="762000" cy="259045"/>
    <xdr:sp macro="" textlink="">
      <xdr:nvSpPr>
        <xdr:cNvPr id="343" name="テキスト ボックス 342"/>
        <xdr:cNvSpPr txBox="1"/>
      </xdr:nvSpPr>
      <xdr:spPr>
        <a:xfrm>
          <a:off x="1490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112970</xdr:rowOff>
    </xdr:from>
    <xdr:to>
      <xdr:col>21</xdr:col>
      <xdr:colOff>50800</xdr:colOff>
      <xdr:row>59</xdr:row>
      <xdr:rowOff>43120</xdr:rowOff>
    </xdr:to>
    <xdr:sp macro="" textlink="">
      <xdr:nvSpPr>
        <xdr:cNvPr id="344" name="円/楕円 343"/>
        <xdr:cNvSpPr/>
      </xdr:nvSpPr>
      <xdr:spPr>
        <a:xfrm>
          <a:off x="14351000" y="100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53297</xdr:rowOff>
    </xdr:from>
    <xdr:ext cx="762000" cy="259045"/>
    <xdr:sp macro="" textlink="">
      <xdr:nvSpPr>
        <xdr:cNvPr id="345" name="テキスト ボックス 344"/>
        <xdr:cNvSpPr txBox="1"/>
      </xdr:nvSpPr>
      <xdr:spPr>
        <a:xfrm>
          <a:off x="14020800" y="98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119864</xdr:rowOff>
    </xdr:from>
    <xdr:to>
      <xdr:col>19</xdr:col>
      <xdr:colOff>533400</xdr:colOff>
      <xdr:row>59</xdr:row>
      <xdr:rowOff>50014</xdr:rowOff>
    </xdr:to>
    <xdr:sp macro="" textlink="">
      <xdr:nvSpPr>
        <xdr:cNvPr id="346" name="円/楕円 345"/>
        <xdr:cNvSpPr/>
      </xdr:nvSpPr>
      <xdr:spPr>
        <a:xfrm>
          <a:off x="134620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60191</xdr:rowOff>
    </xdr:from>
    <xdr:ext cx="762000" cy="259045"/>
    <xdr:sp macro="" textlink="">
      <xdr:nvSpPr>
        <xdr:cNvPr id="347" name="テキスト ボックス 346"/>
        <xdr:cNvSpPr txBox="1"/>
      </xdr:nvSpPr>
      <xdr:spPr>
        <a:xfrm>
          <a:off x="13131800" y="98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実質公債費比率は、４．９％であり、前年度より０．５ポイント悪化しているものの類似団体平均と比較しても良好な数値となっている。</a:t>
          </a:r>
          <a:endParaRPr kumimoji="1" lang="en-US" altLang="ja-JP" sz="1300">
            <a:latin typeface="ＭＳ Ｐゴシック"/>
          </a:endParaRPr>
        </a:p>
        <a:p>
          <a:r>
            <a:rPr kumimoji="1" lang="ja-JP" altLang="en-US" sz="1300">
              <a:latin typeface="ＭＳ Ｐゴシック"/>
            </a:rPr>
            <a:t>　これは、従来から起債による財源確保を可能な限り抑制してきたことが主な要因である。</a:t>
          </a:r>
          <a:endParaRPr kumimoji="1" lang="en-US" altLang="ja-JP" sz="1300">
            <a:latin typeface="ＭＳ Ｐゴシック"/>
          </a:endParaRPr>
        </a:p>
        <a:p>
          <a:r>
            <a:rPr kumimoji="1" lang="ja-JP" altLang="en-US" sz="1300">
              <a:latin typeface="ＭＳ Ｐゴシック"/>
            </a:rPr>
            <a:t>　今後も事業の必要性・有効性を鑑み、計画的な事業展開を図るとともに、財政措置のある地方債の発行や基金の活用により町債発行額の抑制に努める。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162243</xdr:rowOff>
    </xdr:to>
    <xdr:cxnSp macro="">
      <xdr:nvCxnSpPr>
        <xdr:cNvPr id="377" name="直線コネクタ 376"/>
        <xdr:cNvCxnSpPr/>
      </xdr:nvCxnSpPr>
      <xdr:spPr>
        <a:xfrm>
          <a:off x="16179800" y="664718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162243</xdr:rowOff>
    </xdr:to>
    <xdr:cxnSp macro="">
      <xdr:nvCxnSpPr>
        <xdr:cNvPr id="380" name="直線コネクタ 379"/>
        <xdr:cNvCxnSpPr/>
      </xdr:nvCxnSpPr>
      <xdr:spPr>
        <a:xfrm flipV="1">
          <a:off x="15290800" y="66471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45085</xdr:rowOff>
    </xdr:to>
    <xdr:cxnSp macro="">
      <xdr:nvCxnSpPr>
        <xdr:cNvPr id="383" name="直線コネクタ 382"/>
        <xdr:cNvCxnSpPr/>
      </xdr:nvCxnSpPr>
      <xdr:spPr>
        <a:xfrm flipV="1">
          <a:off x="14401800" y="667734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45085</xdr:rowOff>
    </xdr:from>
    <xdr:to>
      <xdr:col>21</xdr:col>
      <xdr:colOff>0</xdr:colOff>
      <xdr:row>39</xdr:row>
      <xdr:rowOff>111443</xdr:rowOff>
    </xdr:to>
    <xdr:cxnSp macro="">
      <xdr:nvCxnSpPr>
        <xdr:cNvPr id="386" name="直線コネクタ 385"/>
        <xdr:cNvCxnSpPr/>
      </xdr:nvCxnSpPr>
      <xdr:spPr>
        <a:xfrm flipV="1">
          <a:off x="13512800" y="673163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111443</xdr:rowOff>
    </xdr:from>
    <xdr:to>
      <xdr:col>24</xdr:col>
      <xdr:colOff>609600</xdr:colOff>
      <xdr:row>39</xdr:row>
      <xdr:rowOff>41593</xdr:rowOff>
    </xdr:to>
    <xdr:sp macro="" textlink="">
      <xdr:nvSpPr>
        <xdr:cNvPr id="396" name="円/楕円 395"/>
        <xdr:cNvSpPr/>
      </xdr:nvSpPr>
      <xdr:spPr>
        <a:xfrm>
          <a:off x="169672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127970</xdr:rowOff>
    </xdr:from>
    <xdr:ext cx="762000" cy="259045"/>
    <xdr:sp macro="" textlink="">
      <xdr:nvSpPr>
        <xdr:cNvPr id="397" name="公債費負担の状況該当値テキスト"/>
        <xdr:cNvSpPr txBox="1"/>
      </xdr:nvSpPr>
      <xdr:spPr>
        <a:xfrm>
          <a:off x="171069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8" name="円/楕円 397"/>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9" name="テキスト ボックス 398"/>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400" name="円/楕円 399"/>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401" name="テキスト ボックス 400"/>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165735</xdr:rowOff>
    </xdr:from>
    <xdr:to>
      <xdr:col>21</xdr:col>
      <xdr:colOff>50800</xdr:colOff>
      <xdr:row>39</xdr:row>
      <xdr:rowOff>95885</xdr:rowOff>
    </xdr:to>
    <xdr:sp macro="" textlink="">
      <xdr:nvSpPr>
        <xdr:cNvPr id="402" name="円/楕円 401"/>
        <xdr:cNvSpPr/>
      </xdr:nvSpPr>
      <xdr:spPr>
        <a:xfrm>
          <a:off x="14351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106062</xdr:rowOff>
    </xdr:from>
    <xdr:ext cx="762000" cy="259045"/>
    <xdr:sp macro="" textlink="">
      <xdr:nvSpPr>
        <xdr:cNvPr id="403" name="テキスト ボックス 402"/>
        <xdr:cNvSpPr txBox="1"/>
      </xdr:nvSpPr>
      <xdr:spPr>
        <a:xfrm>
          <a:off x="14020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60643</xdr:rowOff>
    </xdr:from>
    <xdr:to>
      <xdr:col>19</xdr:col>
      <xdr:colOff>533400</xdr:colOff>
      <xdr:row>39</xdr:row>
      <xdr:rowOff>162243</xdr:rowOff>
    </xdr:to>
    <xdr:sp macro="" textlink="">
      <xdr:nvSpPr>
        <xdr:cNvPr id="404" name="円/楕円 403"/>
        <xdr:cNvSpPr/>
      </xdr:nvSpPr>
      <xdr:spPr>
        <a:xfrm>
          <a:off x="13462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970</xdr:rowOff>
    </xdr:from>
    <xdr:ext cx="762000" cy="259045"/>
    <xdr:sp macro="" textlink="">
      <xdr:nvSpPr>
        <xdr:cNvPr id="405" name="テキスト ボックス 404"/>
        <xdr:cNvSpPr txBox="1"/>
      </xdr:nvSpPr>
      <xdr:spPr>
        <a:xfrm>
          <a:off x="13131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将来負担比率は、平成２４年度に引き続き「－％」（数値なし）となった。</a:t>
          </a:r>
          <a:endParaRPr kumimoji="1" lang="en-US" altLang="ja-JP" sz="1300">
            <a:latin typeface="ＭＳ Ｐゴシック"/>
          </a:endParaRPr>
        </a:p>
        <a:p>
          <a:r>
            <a:rPr kumimoji="1" lang="ja-JP" altLang="en-US" sz="1300">
              <a:latin typeface="ＭＳ Ｐゴシック"/>
            </a:rPr>
            <a:t>　今後も健全な財政運営に努める。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147447</xdr:rowOff>
    </xdr:from>
    <xdr:to>
      <xdr:col>21</xdr:col>
      <xdr:colOff>0</xdr:colOff>
      <xdr:row>14</xdr:row>
      <xdr:rowOff>125603</xdr:rowOff>
    </xdr:to>
    <xdr:cxnSp macro="">
      <xdr:nvCxnSpPr>
        <xdr:cNvPr id="439" name="直線コネクタ 438"/>
        <xdr:cNvCxnSpPr/>
      </xdr:nvCxnSpPr>
      <xdr:spPr>
        <a:xfrm flipV="1">
          <a:off x="13512800" y="2376297"/>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40"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2" name="フローチャート : 判断 441"/>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3" name="テキスト ボックス 442"/>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6" name="フローチャート : 判断 445"/>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7" name="テキスト ボックス 446"/>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8" name="フローチャート : 判断 447"/>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9" name="テキスト ボックス 448"/>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96647</xdr:rowOff>
    </xdr:from>
    <xdr:to>
      <xdr:col>21</xdr:col>
      <xdr:colOff>50800</xdr:colOff>
      <xdr:row>14</xdr:row>
      <xdr:rowOff>26797</xdr:rowOff>
    </xdr:to>
    <xdr:sp macro="" textlink="">
      <xdr:nvSpPr>
        <xdr:cNvPr id="455" name="円/楕円 454"/>
        <xdr:cNvSpPr/>
      </xdr:nvSpPr>
      <xdr:spPr>
        <a:xfrm>
          <a:off x="14351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36974</xdr:rowOff>
    </xdr:from>
    <xdr:ext cx="762000" cy="259045"/>
    <xdr:sp macro="" textlink="">
      <xdr:nvSpPr>
        <xdr:cNvPr id="456" name="テキスト ボックス 455"/>
        <xdr:cNvSpPr txBox="1"/>
      </xdr:nvSpPr>
      <xdr:spPr>
        <a:xfrm>
          <a:off x="14020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74803</xdr:rowOff>
    </xdr:from>
    <xdr:to>
      <xdr:col>19</xdr:col>
      <xdr:colOff>533400</xdr:colOff>
      <xdr:row>15</xdr:row>
      <xdr:rowOff>4953</xdr:rowOff>
    </xdr:to>
    <xdr:sp macro="" textlink="">
      <xdr:nvSpPr>
        <xdr:cNvPr id="457" name="円/楕円 456"/>
        <xdr:cNvSpPr/>
      </xdr:nvSpPr>
      <xdr:spPr>
        <a:xfrm>
          <a:off x="13462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15130</xdr:rowOff>
    </xdr:from>
    <xdr:ext cx="762000" cy="259045"/>
    <xdr:sp macro="" textlink="">
      <xdr:nvSpPr>
        <xdr:cNvPr id="458" name="テキスト ボックス 457"/>
        <xdr:cNvSpPr txBox="1"/>
      </xdr:nvSpPr>
      <xdr:spPr>
        <a:xfrm>
          <a:off x="13131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福岡県岡垣町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32,561
32,404
48.51
9,816,658
9,406,703
297,502
6,140,695
6,604,838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人件費に係る経常収支比率は、１６．５％で類似団体平均を大きく下回っている。</a:t>
          </a:r>
          <a:endParaRPr kumimoji="1" lang="en-US" altLang="ja-JP" sz="1300">
            <a:latin typeface="ＭＳ Ｐゴシック"/>
          </a:endParaRPr>
        </a:p>
        <a:p>
          <a:r>
            <a:rPr kumimoji="1" lang="ja-JP" altLang="en-US" sz="1300">
              <a:latin typeface="ＭＳ Ｐゴシック"/>
            </a:rPr>
            <a:t>　これは、職員数が類似団体平均と比較し、少ないことが主な要因である。今後も継続して人件費の抑制に努める。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24130</xdr:rowOff>
    </xdr:from>
    <xdr:to>
      <xdr:col>7</xdr:col>
      <xdr:colOff>15875</xdr:colOff>
      <xdr:row>35</xdr:row>
      <xdr:rowOff>92710</xdr:rowOff>
    </xdr:to>
    <xdr:cxnSp macro="">
      <xdr:nvCxnSpPr>
        <xdr:cNvPr id="63" name="直線コネクタ 62"/>
        <xdr:cNvCxnSpPr/>
      </xdr:nvCxnSpPr>
      <xdr:spPr>
        <a:xfrm flipV="1">
          <a:off x="3987800" y="6024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129286</xdr:rowOff>
    </xdr:to>
    <xdr:cxnSp macro="">
      <xdr:nvCxnSpPr>
        <xdr:cNvPr id="66" name="直線コネクタ 65"/>
        <xdr:cNvCxnSpPr/>
      </xdr:nvCxnSpPr>
      <xdr:spPr>
        <a:xfrm flipV="1">
          <a:off x="3098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129286</xdr:rowOff>
    </xdr:from>
    <xdr:to>
      <xdr:col>4</xdr:col>
      <xdr:colOff>346075</xdr:colOff>
      <xdr:row>35</xdr:row>
      <xdr:rowOff>138430</xdr:rowOff>
    </xdr:to>
    <xdr:cxnSp macro="">
      <xdr:nvCxnSpPr>
        <xdr:cNvPr id="69" name="直線コネクタ 68"/>
        <xdr:cNvCxnSpPr/>
      </xdr:nvCxnSpPr>
      <xdr:spPr>
        <a:xfrm flipV="1">
          <a:off x="2209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165862</xdr:rowOff>
    </xdr:to>
    <xdr:cxnSp macro="">
      <xdr:nvCxnSpPr>
        <xdr:cNvPr id="72" name="直線コネクタ 71"/>
        <xdr:cNvCxnSpPr/>
      </xdr:nvCxnSpPr>
      <xdr:spPr>
        <a:xfrm flipV="1">
          <a:off x="1320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2" name="円/楕円 81"/>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53357</xdr:rowOff>
    </xdr:from>
    <xdr:ext cx="762000" cy="259045"/>
    <xdr:sp macro="" textlink="">
      <xdr:nvSpPr>
        <xdr:cNvPr id="83" name="人件費該当値テキスト"/>
        <xdr:cNvSpPr txBox="1"/>
      </xdr:nvSpPr>
      <xdr:spPr>
        <a:xfrm>
          <a:off x="4914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4" name="円/楕円 83"/>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5" name="テキスト ボックス 84"/>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78486</xdr:rowOff>
    </xdr:from>
    <xdr:to>
      <xdr:col>4</xdr:col>
      <xdr:colOff>396875</xdr:colOff>
      <xdr:row>36</xdr:row>
      <xdr:rowOff>8636</xdr:rowOff>
    </xdr:to>
    <xdr:sp macro="" textlink="">
      <xdr:nvSpPr>
        <xdr:cNvPr id="86" name="円/楕円 85"/>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18813</xdr:rowOff>
    </xdr:from>
    <xdr:ext cx="762000" cy="259045"/>
    <xdr:sp macro="" textlink="">
      <xdr:nvSpPr>
        <xdr:cNvPr id="87" name="テキスト ボックス 86"/>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8" name="円/楕円 87"/>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89" name="テキスト ボックス 88"/>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0" name="円/楕円 89"/>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1" name="テキスト ボックス 90"/>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物件費に係る経常収支比率は、１８．５％で前年度より０．６ポイント低下しているものの、類似団体平均と比較して高い数値となっている。</a:t>
          </a:r>
          <a:endParaRPr kumimoji="1" lang="en-US" altLang="ja-JP" sz="1300">
            <a:latin typeface="ＭＳ Ｐゴシック"/>
          </a:endParaRPr>
        </a:p>
        <a:p>
          <a:r>
            <a:rPr kumimoji="1" lang="ja-JP" altLang="en-US" sz="1300">
              <a:latin typeface="ＭＳ Ｐゴシック"/>
            </a:rPr>
            <a:t>　これは、人件費を抑制し、民間委託等により施設の管理運営を行っていることなどが要因となっている。</a:t>
          </a:r>
          <a:endParaRPr kumimoji="1" lang="en-US" altLang="ja-JP" sz="1300">
            <a:latin typeface="ＭＳ Ｐゴシック"/>
          </a:endParaRPr>
        </a:p>
        <a:p>
          <a:r>
            <a:rPr kumimoji="1" lang="ja-JP" altLang="en-US" sz="1300">
              <a:latin typeface="ＭＳ Ｐゴシック"/>
            </a:rPr>
            <a:t>　今後、事務事業の見直し等をさらに進め、経常経費の圧縮に努める。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85852</xdr:rowOff>
    </xdr:to>
    <xdr:cxnSp macro="">
      <xdr:nvCxnSpPr>
        <xdr:cNvPr id="121" name="直線コネクタ 120"/>
        <xdr:cNvCxnSpPr/>
      </xdr:nvCxnSpPr>
      <xdr:spPr>
        <a:xfrm flipV="1">
          <a:off x="15671800" y="31445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58420</xdr:rowOff>
    </xdr:from>
    <xdr:to>
      <xdr:col>22</xdr:col>
      <xdr:colOff>565150</xdr:colOff>
      <xdr:row>18</xdr:row>
      <xdr:rowOff>85852</xdr:rowOff>
    </xdr:to>
    <xdr:cxnSp macro="">
      <xdr:nvCxnSpPr>
        <xdr:cNvPr id="124" name="直線コネクタ 123"/>
        <xdr:cNvCxnSpPr/>
      </xdr:nvCxnSpPr>
      <xdr:spPr>
        <a:xfrm>
          <a:off x="14782800" y="31445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53848</xdr:rowOff>
    </xdr:from>
    <xdr:to>
      <xdr:col>21</xdr:col>
      <xdr:colOff>361950</xdr:colOff>
      <xdr:row>18</xdr:row>
      <xdr:rowOff>58420</xdr:rowOff>
    </xdr:to>
    <xdr:cxnSp macro="">
      <xdr:nvCxnSpPr>
        <xdr:cNvPr id="127" name="直線コネクタ 126"/>
        <xdr:cNvCxnSpPr/>
      </xdr:nvCxnSpPr>
      <xdr:spPr>
        <a:xfrm>
          <a:off x="13893800" y="3139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53848</xdr:rowOff>
    </xdr:from>
    <xdr:to>
      <xdr:col>20</xdr:col>
      <xdr:colOff>158750</xdr:colOff>
      <xdr:row>18</xdr:row>
      <xdr:rowOff>53848</xdr:rowOff>
    </xdr:to>
    <xdr:cxnSp macro="">
      <xdr:nvCxnSpPr>
        <xdr:cNvPr id="130" name="直線コネクタ 129"/>
        <xdr:cNvCxnSpPr/>
      </xdr:nvCxnSpPr>
      <xdr:spPr>
        <a:xfrm>
          <a:off x="13004800" y="3139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0" name="円/楕円 139"/>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1"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35052</xdr:rowOff>
    </xdr:from>
    <xdr:to>
      <xdr:col>22</xdr:col>
      <xdr:colOff>615950</xdr:colOff>
      <xdr:row>18</xdr:row>
      <xdr:rowOff>136652</xdr:rowOff>
    </xdr:to>
    <xdr:sp macro="" textlink="">
      <xdr:nvSpPr>
        <xdr:cNvPr id="142" name="円/楕円 141"/>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121429</xdr:rowOff>
    </xdr:from>
    <xdr:ext cx="736600" cy="259045"/>
    <xdr:sp macro="" textlink="">
      <xdr:nvSpPr>
        <xdr:cNvPr id="143" name="テキスト ボックス 142"/>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4" name="円/楕円 143"/>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5" name="テキスト ボックス 144"/>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xdr:rowOff>
    </xdr:from>
    <xdr:to>
      <xdr:col>20</xdr:col>
      <xdr:colOff>209550</xdr:colOff>
      <xdr:row>18</xdr:row>
      <xdr:rowOff>104648</xdr:rowOff>
    </xdr:to>
    <xdr:sp macro="" textlink="">
      <xdr:nvSpPr>
        <xdr:cNvPr id="146" name="円/楕円 145"/>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89425</xdr:rowOff>
    </xdr:from>
    <xdr:ext cx="762000" cy="259045"/>
    <xdr:sp macro="" textlink="">
      <xdr:nvSpPr>
        <xdr:cNvPr id="147" name="テキスト ボックス 146"/>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3048</xdr:rowOff>
    </xdr:from>
    <xdr:to>
      <xdr:col>19</xdr:col>
      <xdr:colOff>6350</xdr:colOff>
      <xdr:row>18</xdr:row>
      <xdr:rowOff>104648</xdr:rowOff>
    </xdr:to>
    <xdr:sp macro="" textlink="">
      <xdr:nvSpPr>
        <xdr:cNvPr id="148" name="円/楕円 147"/>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89425</xdr:rowOff>
    </xdr:from>
    <xdr:ext cx="762000" cy="259045"/>
    <xdr:sp macro="" textlink="">
      <xdr:nvSpPr>
        <xdr:cNvPr id="149" name="テキスト ボックス 148"/>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扶助費に係る経常収支比率は、７．７％で前年度より０．５ポイント増加し、類似団体平均を上回っている。</a:t>
          </a:r>
          <a:endParaRPr kumimoji="1" lang="en-US" altLang="ja-JP" sz="1300">
            <a:latin typeface="ＭＳ Ｐゴシック"/>
          </a:endParaRPr>
        </a:p>
        <a:p>
          <a:r>
            <a:rPr kumimoji="1" lang="ja-JP" altLang="en-US" sz="1300">
              <a:latin typeface="ＭＳ Ｐゴシック"/>
            </a:rPr>
            <a:t>　これは、自立支援サービス事業費等の増加に加え、子ども医療費の対象年齢拡大などが主な要因である。</a:t>
          </a:r>
          <a:endParaRPr kumimoji="1" lang="en-US" altLang="ja-JP" sz="1300">
            <a:latin typeface="ＭＳ Ｐゴシック"/>
          </a:endParaRPr>
        </a:p>
        <a:p>
          <a:r>
            <a:rPr kumimoji="1" lang="ja-JP" altLang="en-US" sz="1300">
              <a:latin typeface="ＭＳ Ｐゴシック"/>
            </a:rPr>
            <a:t>　今後は、平成２５年度に策定した第２次健康増進計画に基づき、住民の健康づくりを支援する各種施策を実施し、介護・医療に係る経費の圧縮に努める。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12700</xdr:rowOff>
    </xdr:to>
    <xdr:cxnSp macro="">
      <xdr:nvCxnSpPr>
        <xdr:cNvPr id="184" name="直線コネクタ 183"/>
        <xdr:cNvCxnSpPr/>
      </xdr:nvCxnSpPr>
      <xdr:spPr>
        <a:xfrm>
          <a:off x="3987800" y="98751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57</xdr:row>
      <xdr:rowOff>102507</xdr:rowOff>
    </xdr:to>
    <xdr:cxnSp macro="">
      <xdr:nvCxnSpPr>
        <xdr:cNvPr id="187" name="直線コネクタ 186"/>
        <xdr:cNvCxnSpPr/>
      </xdr:nvCxnSpPr>
      <xdr:spPr>
        <a:xfrm>
          <a:off x="3098800" y="96628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78015</xdr:rowOff>
    </xdr:to>
    <xdr:cxnSp macro="">
      <xdr:nvCxnSpPr>
        <xdr:cNvPr id="190" name="直線コネクタ 189"/>
        <xdr:cNvCxnSpPr/>
      </xdr:nvCxnSpPr>
      <xdr:spPr>
        <a:xfrm flipV="1">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78015</xdr:rowOff>
    </xdr:to>
    <xdr:cxnSp macro="">
      <xdr:nvCxnSpPr>
        <xdr:cNvPr id="193" name="直線コネクタ 192"/>
        <xdr:cNvCxnSpPr/>
      </xdr:nvCxnSpPr>
      <xdr:spPr>
        <a:xfrm>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3" name="円/楕円 202"/>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4"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5" name="円/楕円 204"/>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6" name="テキスト ボックス 205"/>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07" name="円/楕円 20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208" name="テキスト ボックス 20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09" name="円/楕円 208"/>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0" name="テキスト ボックス 209"/>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1" name="円/楕円 21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2" name="テキスト ボックス 21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その他経費に係る経常収支比率は、１４．３％で前年度より０．２ポイント増加し、過去５年間で最低の数値となっている。</a:t>
          </a:r>
          <a:endParaRPr kumimoji="1" lang="en-US" altLang="ja-JP" sz="1300">
            <a:latin typeface="ＭＳ Ｐゴシック"/>
          </a:endParaRPr>
        </a:p>
        <a:p>
          <a:r>
            <a:rPr kumimoji="1" lang="ja-JP" altLang="en-US" sz="1300">
              <a:latin typeface="ＭＳ Ｐゴシック"/>
            </a:rPr>
            <a:t>　これは、国民健康保険事業、介護保険事業、後期高齢者医療事業などに対する繰出金が増加しているためである。</a:t>
          </a:r>
          <a:endParaRPr kumimoji="1" lang="en-US" altLang="ja-JP" sz="1300">
            <a:latin typeface="ＭＳ Ｐゴシック"/>
          </a:endParaRPr>
        </a:p>
        <a:p>
          <a:r>
            <a:rPr kumimoji="1" lang="ja-JP" altLang="en-US" sz="1300">
              <a:latin typeface="ＭＳ Ｐゴシック"/>
            </a:rPr>
            <a:t>　特に国民健康保険事業特別会計の財政状況の悪化に伴う赤字補填的な繰出金が多額となっているため、国民健康保険事業の財政健全化を進め、一般会計の負担額の減少に努める。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16510</xdr:rowOff>
    </xdr:to>
    <xdr:cxnSp macro="">
      <xdr:nvCxnSpPr>
        <xdr:cNvPr id="245" name="直線コネクタ 244"/>
        <xdr:cNvCxnSpPr/>
      </xdr:nvCxnSpPr>
      <xdr:spPr>
        <a:xfrm>
          <a:off x="15671800" y="9773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1270</xdr:rowOff>
    </xdr:to>
    <xdr:cxnSp macro="">
      <xdr:nvCxnSpPr>
        <xdr:cNvPr id="248" name="直線コネクタ 247"/>
        <xdr:cNvCxnSpPr/>
      </xdr:nvCxnSpPr>
      <xdr:spPr>
        <a:xfrm>
          <a:off x="14782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104140</xdr:rowOff>
    </xdr:to>
    <xdr:cxnSp macro="">
      <xdr:nvCxnSpPr>
        <xdr:cNvPr id="251" name="直線コネクタ 250"/>
        <xdr:cNvCxnSpPr/>
      </xdr:nvCxnSpPr>
      <xdr:spPr>
        <a:xfrm>
          <a:off x="13893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81280</xdr:rowOff>
    </xdr:to>
    <xdr:cxnSp macro="">
      <xdr:nvCxnSpPr>
        <xdr:cNvPr id="254" name="直線コネクタ 253"/>
        <xdr:cNvCxnSpPr/>
      </xdr:nvCxnSpPr>
      <xdr:spPr>
        <a:xfrm>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4" name="円/楕円 263"/>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5"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6" name="円/楕円 265"/>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7" name="テキスト ボックス 266"/>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8" name="円/楕円 267"/>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69" name="テキスト ボックス 26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0" name="円/楕円 269"/>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1" name="テキスト ボックス 270"/>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2" name="円/楕円 271"/>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3" name="テキスト ボックス 272"/>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補助費等に係る経常収支比率は、２３．７％で前年度より１．０ポイント増加し、類似団体平均と比較して非常に高い数値となっている。</a:t>
          </a:r>
          <a:endParaRPr kumimoji="1" lang="en-US" altLang="ja-JP" sz="1200">
            <a:latin typeface="ＭＳ Ｐゴシック"/>
          </a:endParaRPr>
        </a:p>
        <a:p>
          <a:r>
            <a:rPr kumimoji="1" lang="ja-JP" altLang="en-US" sz="1200">
              <a:latin typeface="ＭＳ Ｐゴシック"/>
            </a:rPr>
            <a:t>　これは、ごみ・し尿処理事業や消防事業などを一部事務組合で行っているため、その負担金が多いこと及び下水道事業（法適用）への負担金・補助金が多いことが要因である。</a:t>
          </a:r>
          <a:endParaRPr kumimoji="1" lang="en-US" altLang="ja-JP" sz="1200">
            <a:latin typeface="ＭＳ Ｐゴシック"/>
          </a:endParaRPr>
        </a:p>
        <a:p>
          <a:r>
            <a:rPr kumimoji="1" lang="ja-JP" altLang="en-US" sz="1200">
              <a:latin typeface="ＭＳ Ｐゴシック"/>
            </a:rPr>
            <a:t>　特に下水道事業への補助費が高い水準にあるが、これは昭和</a:t>
          </a:r>
          <a:r>
            <a:rPr kumimoji="1" lang="en-US" altLang="ja-JP" sz="1200">
              <a:latin typeface="ＭＳ Ｐゴシック"/>
            </a:rPr>
            <a:t>61</a:t>
          </a:r>
          <a:r>
            <a:rPr kumimoji="1" lang="ja-JP" altLang="en-US" sz="1200">
              <a:latin typeface="ＭＳ Ｐゴシック"/>
            </a:rPr>
            <a:t>年から公共下水道の整備を行い、その起債の償還ピークを迎えているためである。今後は、このピークが平成３０年度まで続く見込みである。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124714</xdr:rowOff>
    </xdr:to>
    <xdr:cxnSp macro="">
      <xdr:nvCxnSpPr>
        <xdr:cNvPr id="298" name="直線コネクタ 297"/>
        <xdr:cNvCxnSpPr/>
      </xdr:nvCxnSpPr>
      <xdr:spPr>
        <a:xfrm flipV="1">
          <a:off x="16510000" y="5896864"/>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96791</xdr:rowOff>
    </xdr:from>
    <xdr:ext cx="762000" cy="259045"/>
    <xdr:sp macro="" textlink="">
      <xdr:nvSpPr>
        <xdr:cNvPr id="299"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39</xdr:row>
      <xdr:rowOff>124714</xdr:rowOff>
    </xdr:from>
    <xdr:to>
      <xdr:col>24</xdr:col>
      <xdr:colOff>120650</xdr:colOff>
      <xdr:row>39</xdr:row>
      <xdr:rowOff>124714</xdr:rowOff>
    </xdr:to>
    <xdr:cxnSp macro="">
      <xdr:nvCxnSpPr>
        <xdr:cNvPr id="300" name="直線コネクタ 299"/>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1"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2" name="直線コネクタ 301"/>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78994</xdr:rowOff>
    </xdr:from>
    <xdr:to>
      <xdr:col>24</xdr:col>
      <xdr:colOff>31750</xdr:colOff>
      <xdr:row>39</xdr:row>
      <xdr:rowOff>124714</xdr:rowOff>
    </xdr:to>
    <xdr:cxnSp macro="">
      <xdr:nvCxnSpPr>
        <xdr:cNvPr id="303" name="直線コネクタ 302"/>
        <xdr:cNvCxnSpPr/>
      </xdr:nvCxnSpPr>
      <xdr:spPr>
        <a:xfrm>
          <a:off x="15671800" y="67655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04"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05" name="フローチャート : 判断 304"/>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78994</xdr:rowOff>
    </xdr:from>
    <xdr:to>
      <xdr:col>22</xdr:col>
      <xdr:colOff>565150</xdr:colOff>
      <xdr:row>39</xdr:row>
      <xdr:rowOff>92710</xdr:rowOff>
    </xdr:to>
    <xdr:cxnSp macro="">
      <xdr:nvCxnSpPr>
        <xdr:cNvPr id="306" name="直線コネクタ 305"/>
        <xdr:cNvCxnSpPr/>
      </xdr:nvCxnSpPr>
      <xdr:spPr>
        <a:xfrm flipV="1">
          <a:off x="14782800" y="67655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08" name="テキスト ボックス 307"/>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92710</xdr:rowOff>
    </xdr:from>
    <xdr:to>
      <xdr:col>21</xdr:col>
      <xdr:colOff>361950</xdr:colOff>
      <xdr:row>39</xdr:row>
      <xdr:rowOff>106426</xdr:rowOff>
    </xdr:to>
    <xdr:cxnSp macro="">
      <xdr:nvCxnSpPr>
        <xdr:cNvPr id="309" name="直線コネクタ 308"/>
        <xdr:cNvCxnSpPr/>
      </xdr:nvCxnSpPr>
      <xdr:spPr>
        <a:xfrm flipV="1">
          <a:off x="13893800" y="67792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11" name="テキスト ボックス 310"/>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106426</xdr:rowOff>
    </xdr:from>
    <xdr:to>
      <xdr:col>20</xdr:col>
      <xdr:colOff>158750</xdr:colOff>
      <xdr:row>40</xdr:row>
      <xdr:rowOff>3556</xdr:rowOff>
    </xdr:to>
    <xdr:cxnSp macro="">
      <xdr:nvCxnSpPr>
        <xdr:cNvPr id="312" name="直線コネクタ 311"/>
        <xdr:cNvCxnSpPr/>
      </xdr:nvCxnSpPr>
      <xdr:spPr>
        <a:xfrm flipV="1">
          <a:off x="13004800" y="67929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4" name="テキスト ボックス 31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5" name="フローチャート :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16" name="テキスト ボックス 315"/>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73914</xdr:rowOff>
    </xdr:from>
    <xdr:to>
      <xdr:col>24</xdr:col>
      <xdr:colOff>82550</xdr:colOff>
      <xdr:row>40</xdr:row>
      <xdr:rowOff>4064</xdr:rowOff>
    </xdr:to>
    <xdr:sp macro="" textlink="">
      <xdr:nvSpPr>
        <xdr:cNvPr id="322" name="円/楕円 321"/>
        <xdr:cNvSpPr/>
      </xdr:nvSpPr>
      <xdr:spPr>
        <a:xfrm>
          <a:off x="16459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153941</xdr:rowOff>
    </xdr:from>
    <xdr:ext cx="762000" cy="259045"/>
    <xdr:sp macro="" textlink="">
      <xdr:nvSpPr>
        <xdr:cNvPr id="323" name="補助費等該当値テキスト"/>
        <xdr:cNvSpPr txBox="1"/>
      </xdr:nvSpPr>
      <xdr:spPr>
        <a:xfrm>
          <a:off x="16598900" y="666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24" name="円/楕円 323"/>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25" name="テキスト ボックス 324"/>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41910</xdr:rowOff>
    </xdr:from>
    <xdr:to>
      <xdr:col>21</xdr:col>
      <xdr:colOff>412750</xdr:colOff>
      <xdr:row>39</xdr:row>
      <xdr:rowOff>143510</xdr:rowOff>
    </xdr:to>
    <xdr:sp macro="" textlink="">
      <xdr:nvSpPr>
        <xdr:cNvPr id="326" name="円/楕円 325"/>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128287</xdr:rowOff>
    </xdr:from>
    <xdr:ext cx="762000" cy="259045"/>
    <xdr:sp macro="" textlink="">
      <xdr:nvSpPr>
        <xdr:cNvPr id="327" name="テキスト ボックス 326"/>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55626</xdr:rowOff>
    </xdr:from>
    <xdr:to>
      <xdr:col>20</xdr:col>
      <xdr:colOff>209550</xdr:colOff>
      <xdr:row>39</xdr:row>
      <xdr:rowOff>157226</xdr:rowOff>
    </xdr:to>
    <xdr:sp macro="" textlink="">
      <xdr:nvSpPr>
        <xdr:cNvPr id="328" name="円/楕円 327"/>
        <xdr:cNvSpPr/>
      </xdr:nvSpPr>
      <xdr:spPr>
        <a:xfrm>
          <a:off x="13843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142003</xdr:rowOff>
    </xdr:from>
    <xdr:ext cx="762000" cy="259045"/>
    <xdr:sp macro="" textlink="">
      <xdr:nvSpPr>
        <xdr:cNvPr id="329" name="テキスト ボックス 328"/>
        <xdr:cNvSpPr txBox="1"/>
      </xdr:nvSpPr>
      <xdr:spPr>
        <a:xfrm>
          <a:off x="13512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124206</xdr:rowOff>
    </xdr:from>
    <xdr:to>
      <xdr:col>19</xdr:col>
      <xdr:colOff>6350</xdr:colOff>
      <xdr:row>40</xdr:row>
      <xdr:rowOff>54356</xdr:rowOff>
    </xdr:to>
    <xdr:sp macro="" textlink="">
      <xdr:nvSpPr>
        <xdr:cNvPr id="330" name="円/楕円 329"/>
        <xdr:cNvSpPr/>
      </xdr:nvSpPr>
      <xdr:spPr>
        <a:xfrm>
          <a:off x="12954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39133</xdr:rowOff>
    </xdr:from>
    <xdr:ext cx="762000" cy="259045"/>
    <xdr:sp macro="" textlink="">
      <xdr:nvSpPr>
        <xdr:cNvPr id="331" name="テキスト ボックス 330"/>
        <xdr:cNvSpPr txBox="1"/>
      </xdr:nvSpPr>
      <xdr:spPr>
        <a:xfrm>
          <a:off x="12623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公債費に係る経常収支比率は、８．２％で、前年度より０．５ポイント増加しているが、類似団体平均を大きく下回っている。</a:t>
          </a:r>
          <a:endParaRPr kumimoji="1" lang="en-US" altLang="ja-JP" sz="1200">
            <a:latin typeface="ＭＳ Ｐゴシック"/>
          </a:endParaRPr>
        </a:p>
        <a:p>
          <a:r>
            <a:rPr kumimoji="1" lang="ja-JP" altLang="en-US" sz="1200">
              <a:latin typeface="ＭＳ Ｐゴシック"/>
            </a:rPr>
            <a:t>　今年度、増加した主な要因は臨時財政対策債の元利償還金の増である。</a:t>
          </a:r>
          <a:endParaRPr kumimoji="1" lang="en-US" altLang="ja-JP" sz="1200">
            <a:latin typeface="ＭＳ Ｐゴシック"/>
          </a:endParaRPr>
        </a:p>
        <a:p>
          <a:r>
            <a:rPr kumimoji="1" lang="ja-JP" altLang="en-US" sz="1200">
              <a:latin typeface="ＭＳ Ｐゴシック"/>
            </a:rPr>
            <a:t>　今後は、臨時財政対策債をはじめとする公債費の負担が増加することが見込まれるため、新規の地方債発行を伴う事業の実施にあたっては、これまでと同様に事業の必要性・有効性を検討していく。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6" name="直線コネクタ 355"/>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57"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58" name="直線コネクタ 357"/>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59"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0" name="直線コネクタ 359"/>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78994</xdr:rowOff>
    </xdr:from>
    <xdr:to>
      <xdr:col>7</xdr:col>
      <xdr:colOff>15875</xdr:colOff>
      <xdr:row>75</xdr:row>
      <xdr:rowOff>101854</xdr:rowOff>
    </xdr:to>
    <xdr:cxnSp macro="">
      <xdr:nvCxnSpPr>
        <xdr:cNvPr id="361" name="直線コネクタ 360"/>
        <xdr:cNvCxnSpPr/>
      </xdr:nvCxnSpPr>
      <xdr:spPr>
        <a:xfrm>
          <a:off x="3987800" y="129377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2"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3" name="フローチャート : 判断 362"/>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65278</xdr:rowOff>
    </xdr:from>
    <xdr:to>
      <xdr:col>5</xdr:col>
      <xdr:colOff>549275</xdr:colOff>
      <xdr:row>75</xdr:row>
      <xdr:rowOff>78994</xdr:rowOff>
    </xdr:to>
    <xdr:cxnSp macro="">
      <xdr:nvCxnSpPr>
        <xdr:cNvPr id="364" name="直線コネクタ 363"/>
        <xdr:cNvCxnSpPr/>
      </xdr:nvCxnSpPr>
      <xdr:spPr>
        <a:xfrm>
          <a:off x="3098800" y="12924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5" name="フローチャート : 判断 364"/>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6" name="テキスト ボックス 365"/>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42418</xdr:rowOff>
    </xdr:from>
    <xdr:to>
      <xdr:col>4</xdr:col>
      <xdr:colOff>346075</xdr:colOff>
      <xdr:row>75</xdr:row>
      <xdr:rowOff>65278</xdr:rowOff>
    </xdr:to>
    <xdr:cxnSp macro="">
      <xdr:nvCxnSpPr>
        <xdr:cNvPr id="367" name="直線コネクタ 366"/>
        <xdr:cNvCxnSpPr/>
      </xdr:nvCxnSpPr>
      <xdr:spPr>
        <a:xfrm>
          <a:off x="2209800" y="12901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68" name="フローチャート : 判断 36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69" name="テキスト ボックス 368"/>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42418</xdr:rowOff>
    </xdr:from>
    <xdr:to>
      <xdr:col>3</xdr:col>
      <xdr:colOff>142875</xdr:colOff>
      <xdr:row>75</xdr:row>
      <xdr:rowOff>124714</xdr:rowOff>
    </xdr:to>
    <xdr:cxnSp macro="">
      <xdr:nvCxnSpPr>
        <xdr:cNvPr id="370" name="直線コネクタ 369"/>
        <xdr:cNvCxnSpPr/>
      </xdr:nvCxnSpPr>
      <xdr:spPr>
        <a:xfrm flipV="1">
          <a:off x="1320800" y="129011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1" name="フローチャート : 判断 37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2" name="テキスト ボックス 371"/>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3" name="フローチャート : 判断 372"/>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4" name="テキスト ボックス 373"/>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51054</xdr:rowOff>
    </xdr:from>
    <xdr:to>
      <xdr:col>7</xdr:col>
      <xdr:colOff>66675</xdr:colOff>
      <xdr:row>75</xdr:row>
      <xdr:rowOff>152654</xdr:rowOff>
    </xdr:to>
    <xdr:sp macro="" textlink="">
      <xdr:nvSpPr>
        <xdr:cNvPr id="380" name="円/楕円 379"/>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67581</xdr:rowOff>
    </xdr:from>
    <xdr:ext cx="762000" cy="259045"/>
    <xdr:sp macro="" textlink="">
      <xdr:nvSpPr>
        <xdr:cNvPr id="381" name="公債費該当値テキスト"/>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28194</xdr:rowOff>
    </xdr:from>
    <xdr:to>
      <xdr:col>5</xdr:col>
      <xdr:colOff>600075</xdr:colOff>
      <xdr:row>75</xdr:row>
      <xdr:rowOff>129794</xdr:rowOff>
    </xdr:to>
    <xdr:sp macro="" textlink="">
      <xdr:nvSpPr>
        <xdr:cNvPr id="382" name="円/楕円 381"/>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139971</xdr:rowOff>
    </xdr:from>
    <xdr:ext cx="736600" cy="259045"/>
    <xdr:sp macro="" textlink="">
      <xdr:nvSpPr>
        <xdr:cNvPr id="383" name="テキスト ボックス 382"/>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xdr:rowOff>
    </xdr:from>
    <xdr:to>
      <xdr:col>4</xdr:col>
      <xdr:colOff>396875</xdr:colOff>
      <xdr:row>75</xdr:row>
      <xdr:rowOff>116078</xdr:rowOff>
    </xdr:to>
    <xdr:sp macro="" textlink="">
      <xdr:nvSpPr>
        <xdr:cNvPr id="384" name="円/楕円 383"/>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126255</xdr:rowOff>
    </xdr:from>
    <xdr:ext cx="762000" cy="259045"/>
    <xdr:sp macro="" textlink="">
      <xdr:nvSpPr>
        <xdr:cNvPr id="385" name="テキスト ボックス 384"/>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163068</xdr:rowOff>
    </xdr:from>
    <xdr:to>
      <xdr:col>3</xdr:col>
      <xdr:colOff>193675</xdr:colOff>
      <xdr:row>75</xdr:row>
      <xdr:rowOff>93218</xdr:rowOff>
    </xdr:to>
    <xdr:sp macro="" textlink="">
      <xdr:nvSpPr>
        <xdr:cNvPr id="386" name="円/楕円 385"/>
        <xdr:cNvSpPr/>
      </xdr:nvSpPr>
      <xdr:spPr>
        <a:xfrm>
          <a:off x="2159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103395</xdr:rowOff>
    </xdr:from>
    <xdr:ext cx="762000" cy="259045"/>
    <xdr:sp macro="" textlink="">
      <xdr:nvSpPr>
        <xdr:cNvPr id="387" name="テキスト ボックス 386"/>
        <xdr:cNvSpPr txBox="1"/>
      </xdr:nvSpPr>
      <xdr:spPr>
        <a:xfrm>
          <a:off x="1828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73914</xdr:rowOff>
    </xdr:from>
    <xdr:to>
      <xdr:col>1</xdr:col>
      <xdr:colOff>676275</xdr:colOff>
      <xdr:row>76</xdr:row>
      <xdr:rowOff>4065</xdr:rowOff>
    </xdr:to>
    <xdr:sp macro="" textlink="">
      <xdr:nvSpPr>
        <xdr:cNvPr id="388" name="円/楕円 387"/>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14241</xdr:rowOff>
    </xdr:from>
    <xdr:ext cx="762000" cy="259045"/>
    <xdr:sp macro="" textlink="">
      <xdr:nvSpPr>
        <xdr:cNvPr id="389" name="テキスト ボックス 388"/>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公債費以外に係る経常収支比率が８０．７％と類似団体平均を上回っているのは、物件費、補助費等の経常収支比率が主な要因である。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歳入について、町税をはじめとする経常一般財源の確保を図るとともに、歳出については、各性質ごとに別記したとおり経常経費の圧縮に努め数値の改善を図る。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17" name="直線コネクタ 416"/>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1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19" name="直線コネクタ 41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0"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1" name="直線コネクタ 420"/>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134620</xdr:rowOff>
    </xdr:from>
    <xdr:to>
      <xdr:col>24</xdr:col>
      <xdr:colOff>31750</xdr:colOff>
      <xdr:row>79</xdr:row>
      <xdr:rowOff>149861</xdr:rowOff>
    </xdr:to>
    <xdr:cxnSp macro="">
      <xdr:nvCxnSpPr>
        <xdr:cNvPr id="422" name="直線コネクタ 421"/>
        <xdr:cNvCxnSpPr/>
      </xdr:nvCxnSpPr>
      <xdr:spPr>
        <a:xfrm flipV="1">
          <a:off x="15671800" y="136791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3"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4" name="フローチャート : 判断 423"/>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85089</xdr:rowOff>
    </xdr:from>
    <xdr:to>
      <xdr:col>22</xdr:col>
      <xdr:colOff>565150</xdr:colOff>
      <xdr:row>79</xdr:row>
      <xdr:rowOff>149861</xdr:rowOff>
    </xdr:to>
    <xdr:cxnSp macro="">
      <xdr:nvCxnSpPr>
        <xdr:cNvPr id="425" name="直線コネクタ 424"/>
        <xdr:cNvCxnSpPr/>
      </xdr:nvCxnSpPr>
      <xdr:spPr>
        <a:xfrm>
          <a:off x="14782800" y="136296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6" name="フローチャート : 判断 425"/>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27" name="テキスト ボックス 426"/>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85089</xdr:rowOff>
    </xdr:from>
    <xdr:to>
      <xdr:col>21</xdr:col>
      <xdr:colOff>361950</xdr:colOff>
      <xdr:row>79</xdr:row>
      <xdr:rowOff>92711</xdr:rowOff>
    </xdr:to>
    <xdr:cxnSp macro="">
      <xdr:nvCxnSpPr>
        <xdr:cNvPr id="428" name="直線コネクタ 427"/>
        <xdr:cNvCxnSpPr/>
      </xdr:nvCxnSpPr>
      <xdr:spPr>
        <a:xfrm flipV="1">
          <a:off x="13893800" y="13629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29" name="フローチャート : 判断 42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0" name="テキスト ボックス 42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92711</xdr:rowOff>
    </xdr:from>
    <xdr:to>
      <xdr:col>20</xdr:col>
      <xdr:colOff>158750</xdr:colOff>
      <xdr:row>79</xdr:row>
      <xdr:rowOff>149861</xdr:rowOff>
    </xdr:to>
    <xdr:cxnSp macro="">
      <xdr:nvCxnSpPr>
        <xdr:cNvPr id="431" name="直線コネクタ 430"/>
        <xdr:cNvCxnSpPr/>
      </xdr:nvCxnSpPr>
      <xdr:spPr>
        <a:xfrm flipV="1">
          <a:off x="13004800" y="136372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2" name="フローチャート : 判断 43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3" name="テキスト ボックス 432"/>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83820</xdr:rowOff>
    </xdr:from>
    <xdr:to>
      <xdr:col>24</xdr:col>
      <xdr:colOff>82550</xdr:colOff>
      <xdr:row>80</xdr:row>
      <xdr:rowOff>13970</xdr:rowOff>
    </xdr:to>
    <xdr:sp macro="" textlink="">
      <xdr:nvSpPr>
        <xdr:cNvPr id="441" name="円/楕円 440"/>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55897</xdr:rowOff>
    </xdr:from>
    <xdr:ext cx="762000" cy="259045"/>
    <xdr:sp macro="" textlink="">
      <xdr:nvSpPr>
        <xdr:cNvPr id="442" name="公債費以外該当値テキスト"/>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99061</xdr:rowOff>
    </xdr:from>
    <xdr:to>
      <xdr:col>22</xdr:col>
      <xdr:colOff>615950</xdr:colOff>
      <xdr:row>80</xdr:row>
      <xdr:rowOff>29211</xdr:rowOff>
    </xdr:to>
    <xdr:sp macro="" textlink="">
      <xdr:nvSpPr>
        <xdr:cNvPr id="443" name="円/楕円 442"/>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13988</xdr:rowOff>
    </xdr:from>
    <xdr:ext cx="736600" cy="259045"/>
    <xdr:sp macro="" textlink="">
      <xdr:nvSpPr>
        <xdr:cNvPr id="444" name="テキスト ボックス 443"/>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34289</xdr:rowOff>
    </xdr:from>
    <xdr:to>
      <xdr:col>21</xdr:col>
      <xdr:colOff>412750</xdr:colOff>
      <xdr:row>79</xdr:row>
      <xdr:rowOff>135889</xdr:rowOff>
    </xdr:to>
    <xdr:sp macro="" textlink="">
      <xdr:nvSpPr>
        <xdr:cNvPr id="445" name="円/楕円 444"/>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120666</xdr:rowOff>
    </xdr:from>
    <xdr:ext cx="762000" cy="259045"/>
    <xdr:sp macro="" textlink="">
      <xdr:nvSpPr>
        <xdr:cNvPr id="446" name="テキスト ボックス 445"/>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47" name="円/楕円 446"/>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48" name="テキスト ボックス 447"/>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99061</xdr:rowOff>
    </xdr:from>
    <xdr:to>
      <xdr:col>19</xdr:col>
      <xdr:colOff>6350</xdr:colOff>
      <xdr:row>80</xdr:row>
      <xdr:rowOff>29211</xdr:rowOff>
    </xdr:to>
    <xdr:sp macro="" textlink="">
      <xdr:nvSpPr>
        <xdr:cNvPr id="449" name="円/楕円 448"/>
        <xdr:cNvSpPr/>
      </xdr:nvSpPr>
      <xdr:spPr>
        <a:xfrm>
          <a:off x="12954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13988</xdr:rowOff>
    </xdr:from>
    <xdr:ext cx="762000" cy="259045"/>
    <xdr:sp macro="" textlink="">
      <xdr:nvSpPr>
        <xdr:cNvPr id="450" name="テキスト ボックス 449"/>
        <xdr:cNvSpPr txBox="1"/>
      </xdr:nvSpPr>
      <xdr:spPr>
        <a:xfrm>
          <a:off x="12623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福岡県岡垣町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55100</xdr:rowOff>
    </xdr:from>
    <xdr:to>
      <xdr:col>4</xdr:col>
      <xdr:colOff>1117600</xdr:colOff>
      <xdr:row>19</xdr:row>
      <xdr:rowOff>55786</xdr:rowOff>
    </xdr:to>
    <xdr:cxnSp macro="">
      <xdr:nvCxnSpPr>
        <xdr:cNvPr id="52" name="直線コネクタ 51"/>
        <xdr:cNvCxnSpPr/>
      </xdr:nvCxnSpPr>
      <xdr:spPr bwMode="auto">
        <a:xfrm flipV="1">
          <a:off x="5003800" y="3360275"/>
          <a:ext cx="6477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43757</xdr:rowOff>
    </xdr:from>
    <xdr:to>
      <xdr:col>4</xdr:col>
      <xdr:colOff>469900</xdr:colOff>
      <xdr:row>19</xdr:row>
      <xdr:rowOff>55786</xdr:rowOff>
    </xdr:to>
    <xdr:cxnSp macro="">
      <xdr:nvCxnSpPr>
        <xdr:cNvPr id="55" name="直線コネクタ 54"/>
        <xdr:cNvCxnSpPr/>
      </xdr:nvCxnSpPr>
      <xdr:spPr bwMode="auto">
        <a:xfrm>
          <a:off x="4305300" y="3348932"/>
          <a:ext cx="698500" cy="1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36801</xdr:rowOff>
    </xdr:from>
    <xdr:to>
      <xdr:col>3</xdr:col>
      <xdr:colOff>904875</xdr:colOff>
      <xdr:row>19</xdr:row>
      <xdr:rowOff>43757</xdr:rowOff>
    </xdr:to>
    <xdr:cxnSp macro="">
      <xdr:nvCxnSpPr>
        <xdr:cNvPr id="58" name="直線コネクタ 57"/>
        <xdr:cNvCxnSpPr/>
      </xdr:nvCxnSpPr>
      <xdr:spPr bwMode="auto">
        <a:xfrm>
          <a:off x="3606800" y="3341976"/>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27265</xdr:rowOff>
    </xdr:from>
    <xdr:to>
      <xdr:col>3</xdr:col>
      <xdr:colOff>206375</xdr:colOff>
      <xdr:row>19</xdr:row>
      <xdr:rowOff>36801</xdr:rowOff>
    </xdr:to>
    <xdr:cxnSp macro="">
      <xdr:nvCxnSpPr>
        <xdr:cNvPr id="61" name="直線コネクタ 60"/>
        <xdr:cNvCxnSpPr/>
      </xdr:nvCxnSpPr>
      <xdr:spPr bwMode="auto">
        <a:xfrm>
          <a:off x="2908300" y="3332440"/>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4300</xdr:rowOff>
    </xdr:from>
    <xdr:to>
      <xdr:col>5</xdr:col>
      <xdr:colOff>34925</xdr:colOff>
      <xdr:row>19</xdr:row>
      <xdr:rowOff>105900</xdr:rowOff>
    </xdr:to>
    <xdr:sp macro="" textlink="">
      <xdr:nvSpPr>
        <xdr:cNvPr id="71" name="円/楕円 70"/>
        <xdr:cNvSpPr/>
      </xdr:nvSpPr>
      <xdr:spPr bwMode="auto">
        <a:xfrm>
          <a:off x="5600700" y="3309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147827</xdr:rowOff>
    </xdr:from>
    <xdr:ext cx="762000" cy="259045"/>
    <xdr:sp macro="" textlink="">
      <xdr:nvSpPr>
        <xdr:cNvPr id="72" name="人口1人当たり決算額の推移該当値テキスト130"/>
        <xdr:cNvSpPr txBox="1"/>
      </xdr:nvSpPr>
      <xdr:spPr>
        <a:xfrm>
          <a:off x="5740400" y="328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4986</xdr:rowOff>
    </xdr:from>
    <xdr:to>
      <xdr:col>4</xdr:col>
      <xdr:colOff>520700</xdr:colOff>
      <xdr:row>19</xdr:row>
      <xdr:rowOff>106586</xdr:rowOff>
    </xdr:to>
    <xdr:sp macro="" textlink="">
      <xdr:nvSpPr>
        <xdr:cNvPr id="73" name="円/楕円 72"/>
        <xdr:cNvSpPr/>
      </xdr:nvSpPr>
      <xdr:spPr bwMode="auto">
        <a:xfrm>
          <a:off x="4953000" y="331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91363</xdr:rowOff>
    </xdr:from>
    <xdr:ext cx="736600" cy="259045"/>
    <xdr:sp macro="" textlink="">
      <xdr:nvSpPr>
        <xdr:cNvPr id="74" name="テキスト ボックス 73"/>
        <xdr:cNvSpPr txBox="1"/>
      </xdr:nvSpPr>
      <xdr:spPr>
        <a:xfrm>
          <a:off x="4622800" y="3396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164407</xdr:rowOff>
    </xdr:from>
    <xdr:to>
      <xdr:col>3</xdr:col>
      <xdr:colOff>955675</xdr:colOff>
      <xdr:row>19</xdr:row>
      <xdr:rowOff>94557</xdr:rowOff>
    </xdr:to>
    <xdr:sp macro="" textlink="">
      <xdr:nvSpPr>
        <xdr:cNvPr id="75" name="円/楕円 74"/>
        <xdr:cNvSpPr/>
      </xdr:nvSpPr>
      <xdr:spPr bwMode="auto">
        <a:xfrm>
          <a:off x="4254500" y="329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79334</xdr:rowOff>
    </xdr:from>
    <xdr:ext cx="762000" cy="259045"/>
    <xdr:sp macro="" textlink="">
      <xdr:nvSpPr>
        <xdr:cNvPr id="76" name="テキスト ボックス 75"/>
        <xdr:cNvSpPr txBox="1"/>
      </xdr:nvSpPr>
      <xdr:spPr>
        <a:xfrm>
          <a:off x="3924300" y="33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54,022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157451</xdr:rowOff>
    </xdr:from>
    <xdr:to>
      <xdr:col>3</xdr:col>
      <xdr:colOff>257175</xdr:colOff>
      <xdr:row>19</xdr:row>
      <xdr:rowOff>87601</xdr:rowOff>
    </xdr:to>
    <xdr:sp macro="" textlink="">
      <xdr:nvSpPr>
        <xdr:cNvPr id="77" name="円/楕円 76"/>
        <xdr:cNvSpPr/>
      </xdr:nvSpPr>
      <xdr:spPr bwMode="auto">
        <a:xfrm>
          <a:off x="3556000" y="329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72378</xdr:rowOff>
    </xdr:from>
    <xdr:ext cx="762000" cy="259045"/>
    <xdr:sp macro="" textlink="">
      <xdr:nvSpPr>
        <xdr:cNvPr id="78" name="テキスト ボックス 77"/>
        <xdr:cNvSpPr txBox="1"/>
      </xdr:nvSpPr>
      <xdr:spPr>
        <a:xfrm>
          <a:off x="3225800" y="337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147915</xdr:rowOff>
    </xdr:from>
    <xdr:to>
      <xdr:col>2</xdr:col>
      <xdr:colOff>692150</xdr:colOff>
      <xdr:row>19</xdr:row>
      <xdr:rowOff>78065</xdr:rowOff>
    </xdr:to>
    <xdr:sp macro="" textlink="">
      <xdr:nvSpPr>
        <xdr:cNvPr id="79" name="円/楕円 78"/>
        <xdr:cNvSpPr/>
      </xdr:nvSpPr>
      <xdr:spPr bwMode="auto">
        <a:xfrm>
          <a:off x="2857500" y="328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62842</xdr:rowOff>
    </xdr:from>
    <xdr:ext cx="762000" cy="259045"/>
    <xdr:sp macro="" textlink="">
      <xdr:nvSpPr>
        <xdr:cNvPr id="80" name="テキスト ボックス 79"/>
        <xdr:cNvSpPr txBox="1"/>
      </xdr:nvSpPr>
      <xdr:spPr>
        <a:xfrm>
          <a:off x="2527300" y="33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40646</xdr:rowOff>
    </xdr:from>
    <xdr:to>
      <xdr:col>4</xdr:col>
      <xdr:colOff>1117600</xdr:colOff>
      <xdr:row>36</xdr:row>
      <xdr:rowOff>74841</xdr:rowOff>
    </xdr:to>
    <xdr:cxnSp macro="">
      <xdr:nvCxnSpPr>
        <xdr:cNvPr id="113" name="直線コネクタ 112"/>
        <xdr:cNvCxnSpPr/>
      </xdr:nvCxnSpPr>
      <xdr:spPr bwMode="auto">
        <a:xfrm flipV="1">
          <a:off x="5003800" y="6993896"/>
          <a:ext cx="647700" cy="3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74841</xdr:rowOff>
    </xdr:from>
    <xdr:to>
      <xdr:col>4</xdr:col>
      <xdr:colOff>469900</xdr:colOff>
      <xdr:row>36</xdr:row>
      <xdr:rowOff>84100</xdr:rowOff>
    </xdr:to>
    <xdr:cxnSp macro="">
      <xdr:nvCxnSpPr>
        <xdr:cNvPr id="116" name="直線コネクタ 115"/>
        <xdr:cNvCxnSpPr/>
      </xdr:nvCxnSpPr>
      <xdr:spPr bwMode="auto">
        <a:xfrm flipV="1">
          <a:off x="4305300" y="7028091"/>
          <a:ext cx="698500" cy="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84100</xdr:rowOff>
    </xdr:from>
    <xdr:to>
      <xdr:col>3</xdr:col>
      <xdr:colOff>904875</xdr:colOff>
      <xdr:row>36</xdr:row>
      <xdr:rowOff>91110</xdr:rowOff>
    </xdr:to>
    <xdr:cxnSp macro="">
      <xdr:nvCxnSpPr>
        <xdr:cNvPr id="119" name="直線コネクタ 118"/>
        <xdr:cNvCxnSpPr/>
      </xdr:nvCxnSpPr>
      <xdr:spPr bwMode="auto">
        <a:xfrm flipV="1">
          <a:off x="3606800" y="7037350"/>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42056</xdr:rowOff>
    </xdr:from>
    <xdr:to>
      <xdr:col>3</xdr:col>
      <xdr:colOff>206375</xdr:colOff>
      <xdr:row>36</xdr:row>
      <xdr:rowOff>91110</xdr:rowOff>
    </xdr:to>
    <xdr:cxnSp macro="">
      <xdr:nvCxnSpPr>
        <xdr:cNvPr id="122" name="直線コネクタ 121"/>
        <xdr:cNvCxnSpPr/>
      </xdr:nvCxnSpPr>
      <xdr:spPr bwMode="auto">
        <a:xfrm>
          <a:off x="2908300" y="6995306"/>
          <a:ext cx="698500" cy="49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332746</xdr:rowOff>
    </xdr:from>
    <xdr:to>
      <xdr:col>5</xdr:col>
      <xdr:colOff>34925</xdr:colOff>
      <xdr:row>36</xdr:row>
      <xdr:rowOff>91446</xdr:rowOff>
    </xdr:to>
    <xdr:sp macro="" textlink="">
      <xdr:nvSpPr>
        <xdr:cNvPr id="132" name="円/楕円 131"/>
        <xdr:cNvSpPr/>
      </xdr:nvSpPr>
      <xdr:spPr bwMode="auto">
        <a:xfrm>
          <a:off x="5600700" y="694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304823</xdr:rowOff>
    </xdr:from>
    <xdr:ext cx="762000" cy="259045"/>
    <xdr:sp macro="" textlink="">
      <xdr:nvSpPr>
        <xdr:cNvPr id="133" name="人口1人当たり決算額の推移該当値テキスト445"/>
        <xdr:cNvSpPr txBox="1"/>
      </xdr:nvSpPr>
      <xdr:spPr>
        <a:xfrm>
          <a:off x="5740400" y="69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24041</xdr:rowOff>
    </xdr:from>
    <xdr:to>
      <xdr:col>4</xdr:col>
      <xdr:colOff>520700</xdr:colOff>
      <xdr:row>36</xdr:row>
      <xdr:rowOff>125641</xdr:rowOff>
    </xdr:to>
    <xdr:sp macro="" textlink="">
      <xdr:nvSpPr>
        <xdr:cNvPr id="134" name="円/楕円 133"/>
        <xdr:cNvSpPr/>
      </xdr:nvSpPr>
      <xdr:spPr bwMode="auto">
        <a:xfrm>
          <a:off x="4953000" y="697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110418</xdr:rowOff>
    </xdr:from>
    <xdr:ext cx="736600" cy="259045"/>
    <xdr:sp macro="" textlink="">
      <xdr:nvSpPr>
        <xdr:cNvPr id="135" name="テキスト ボックス 134"/>
        <xdr:cNvSpPr txBox="1"/>
      </xdr:nvSpPr>
      <xdr:spPr>
        <a:xfrm>
          <a:off x="4622800" y="70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33300</xdr:rowOff>
    </xdr:from>
    <xdr:to>
      <xdr:col>3</xdr:col>
      <xdr:colOff>955675</xdr:colOff>
      <xdr:row>36</xdr:row>
      <xdr:rowOff>134900</xdr:rowOff>
    </xdr:to>
    <xdr:sp macro="" textlink="">
      <xdr:nvSpPr>
        <xdr:cNvPr id="136" name="円/楕円 135"/>
        <xdr:cNvSpPr/>
      </xdr:nvSpPr>
      <xdr:spPr bwMode="auto">
        <a:xfrm>
          <a:off x="4254500" y="69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119677</xdr:rowOff>
    </xdr:from>
    <xdr:ext cx="762000" cy="259045"/>
    <xdr:sp macro="" textlink="">
      <xdr:nvSpPr>
        <xdr:cNvPr id="137" name="テキスト ボックス 136"/>
        <xdr:cNvSpPr txBox="1"/>
      </xdr:nvSpPr>
      <xdr:spPr>
        <a:xfrm>
          <a:off x="3924300" y="70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40310</xdr:rowOff>
    </xdr:from>
    <xdr:to>
      <xdr:col>3</xdr:col>
      <xdr:colOff>257175</xdr:colOff>
      <xdr:row>36</xdr:row>
      <xdr:rowOff>141910</xdr:rowOff>
    </xdr:to>
    <xdr:sp macro="" textlink="">
      <xdr:nvSpPr>
        <xdr:cNvPr id="138" name="円/楕円 137"/>
        <xdr:cNvSpPr/>
      </xdr:nvSpPr>
      <xdr:spPr bwMode="auto">
        <a:xfrm>
          <a:off x="3556000" y="69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126687</xdr:rowOff>
    </xdr:from>
    <xdr:ext cx="762000" cy="259045"/>
    <xdr:sp macro="" textlink="">
      <xdr:nvSpPr>
        <xdr:cNvPr id="139" name="テキスト ボックス 138"/>
        <xdr:cNvSpPr txBox="1"/>
      </xdr:nvSpPr>
      <xdr:spPr>
        <a:xfrm>
          <a:off x="3225800" y="70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334156</xdr:rowOff>
    </xdr:from>
    <xdr:to>
      <xdr:col>2</xdr:col>
      <xdr:colOff>692150</xdr:colOff>
      <xdr:row>36</xdr:row>
      <xdr:rowOff>92856</xdr:rowOff>
    </xdr:to>
    <xdr:sp macro="" textlink="">
      <xdr:nvSpPr>
        <xdr:cNvPr id="140" name="円/楕円 139"/>
        <xdr:cNvSpPr/>
      </xdr:nvSpPr>
      <xdr:spPr bwMode="auto">
        <a:xfrm>
          <a:off x="2857500" y="694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77633</xdr:rowOff>
    </xdr:from>
    <xdr:ext cx="762000" cy="259045"/>
    <xdr:sp macro="" textlink="">
      <xdr:nvSpPr>
        <xdr:cNvPr id="141" name="テキスト ボックス 140"/>
        <xdr:cNvSpPr txBox="1"/>
      </xdr:nvSpPr>
      <xdr:spPr>
        <a:xfrm>
          <a:off x="2527300" y="703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平成２５年度は、実質単年度収支が前年度に引き続き赤字となった。主な要因は、投資的経費、扶助費が増加したことなどによるものである。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財政調整基金残高は、毎年度、歳計剰余金を積み立てるなど計画的な積立を行っていることにより、基金残高が増加している。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扶助費や公債費などの増加や公共施設等の維持管理経費が増加することが予測され、厳しい財政状況が継続するものと思われる。このため、収入確保と経常経費の削減が必要となることから、効果的・効率的な行財政運営を行い、数値の向上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は、前年度に引き続き、国民健康保険事業特別会計が赤字となった。今後も高齢化や医療の高度化により、医療費は増加すると考えられるため、医療費抑制対策に取り組むとともに、今後の国民健康保険制度の改正の状況を踏まえつつ、健全な運営について、検討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また、その他の会計については、黒字が継続されているが、下水道事業会計については、一般会計から多額の繰出しを行っている状況である。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今後も各会計とも厳しい財政状況が予測されるが、情勢に応じ一層の健全な財政運営を行うことで黒字を継続していくよう努める。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平成２５年度は、算入公債費等の額が減少してることが実質公債費比率の分子が増加した要因である。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過去から交付税措置のない起債は、極力、借り入れを行わないように計画的に行ってきたため、実質公債費比率は類似団体と比較しても良好な数値となっている。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今後も事業の必要性・有効性を判断し、計画的な事業展開を図ることで、可能な限り起債額を抑制するとともに交付税措置の有利な起債の借入を検討するなどして財源調達を行っていく。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将来負担比率の分子は、前年度に引き続きマイナスとなった。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今後も良好な数値を継続できるよう財政運営を行っていく。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R12" sqref="R12:V1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9816658</v>
      </c>
      <c r="BO4" s="349"/>
      <c r="BP4" s="349"/>
      <c r="BQ4" s="349"/>
      <c r="BR4" s="349"/>
      <c r="BS4" s="349"/>
      <c r="BT4" s="349"/>
      <c r="BU4" s="350"/>
      <c r="BV4" s="348">
        <v>9425267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9406703</v>
      </c>
      <c r="BO5" s="386"/>
      <c r="BP5" s="386"/>
      <c r="BQ5" s="386"/>
      <c r="BR5" s="386"/>
      <c r="BS5" s="386"/>
      <c r="BT5" s="386"/>
      <c r="BU5" s="387"/>
      <c r="BV5" s="385">
        <v>9039943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88.9</v>
      </c>
      <c r="CU5" s="383"/>
      <c r="CV5" s="383"/>
      <c r="CW5" s="383"/>
      <c r="CX5" s="383"/>
      <c r="CY5" s="383"/>
      <c r="CZ5" s="383"/>
      <c r="DA5" s="384"/>
      <c r="DB5" s="382">
        <v>88.8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409955</v>
      </c>
      <c r="BO6" s="386"/>
      <c r="BP6" s="386"/>
      <c r="BQ6" s="386"/>
      <c r="BR6" s="386"/>
      <c r="BS6" s="386"/>
      <c r="BT6" s="386"/>
      <c r="BU6" s="387"/>
      <c r="BV6" s="385">
        <v>385324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96.9</v>
      </c>
      <c r="CU6" s="423"/>
      <c r="CV6" s="423"/>
      <c r="CW6" s="423"/>
      <c r="CX6" s="423"/>
      <c r="CY6" s="423"/>
      <c r="CZ6" s="423"/>
      <c r="DA6" s="424"/>
      <c r="DB6" s="422">
        <v>96.7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112453</v>
      </c>
      <c r="BO7" s="386"/>
      <c r="BP7" s="386"/>
      <c r="BQ7" s="386"/>
      <c r="BR7" s="386"/>
      <c r="BS7" s="386"/>
      <c r="BT7" s="386"/>
      <c r="BU7" s="387"/>
      <c r="BV7" s="385">
        <v>35312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6140695</v>
      </c>
      <c r="CU7" s="386"/>
      <c r="CV7" s="386"/>
      <c r="CW7" s="386"/>
      <c r="CX7" s="386"/>
      <c r="CY7" s="386"/>
      <c r="CZ7" s="386"/>
      <c r="DA7" s="387"/>
      <c r="DB7" s="385">
        <v>6101750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297502</v>
      </c>
      <c r="BO8" s="386"/>
      <c r="BP8" s="386"/>
      <c r="BQ8" s="386"/>
      <c r="BR8" s="386"/>
      <c r="BS8" s="386"/>
      <c r="BT8" s="386"/>
      <c r="BU8" s="387"/>
      <c r="BV8" s="385">
        <v>350012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32119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-52510</v>
      </c>
      <c r="BO9" s="386"/>
      <c r="BP9" s="386"/>
      <c r="BQ9" s="386"/>
      <c r="BR9" s="386"/>
      <c r="BS9" s="386"/>
      <c r="BT9" s="386"/>
      <c r="BU9" s="387"/>
      <c r="BV9" s="385">
        <v>-54368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7.4</v>
      </c>
      <c r="CU9" s="383"/>
      <c r="CV9" s="383"/>
      <c r="CW9" s="383"/>
      <c r="CX9" s="383"/>
      <c r="CY9" s="383"/>
      <c r="CZ9" s="383"/>
      <c r="DA9" s="384"/>
      <c r="DB9" s="382">
        <v>7.3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31332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4476</v>
      </c>
      <c r="BO10" s="386"/>
      <c r="BP10" s="386"/>
      <c r="BQ10" s="386"/>
      <c r="BR10" s="386"/>
      <c r="BS10" s="386"/>
      <c r="BT10" s="386"/>
      <c r="BU10" s="387"/>
      <c r="BV10" s="385">
        <v>4888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32561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11000</v>
      </c>
      <c r="BO12" s="386"/>
      <c r="BP12" s="386"/>
      <c r="BQ12" s="386"/>
      <c r="BR12" s="386"/>
      <c r="BS12" s="386"/>
      <c r="BT12" s="386"/>
      <c r="BU12" s="387"/>
      <c r="BV12" s="385">
        <v>25000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32404</v>
      </c>
      <c r="S13" s="467"/>
      <c r="T13" s="467"/>
      <c r="U13" s="467"/>
      <c r="V13" s="468"/>
      <c r="W13" s="401" t="s">
        <v>122</v>
      </c>
      <c r="X13" s="402"/>
      <c r="Y13" s="402"/>
      <c r="Z13" s="402"/>
      <c r="AA13" s="402"/>
      <c r="AB13" s="392"/>
      <c r="AC13" s="436">
        <v>448</v>
      </c>
      <c r="AD13" s="437"/>
      <c r="AE13" s="437"/>
      <c r="AF13" s="437"/>
      <c r="AG13" s="476"/>
      <c r="AH13" s="436">
        <v>637</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-59034</v>
      </c>
      <c r="BO13" s="386"/>
      <c r="BP13" s="386"/>
      <c r="BQ13" s="386"/>
      <c r="BR13" s="386"/>
      <c r="BS13" s="386"/>
      <c r="BT13" s="386"/>
      <c r="BU13" s="387"/>
      <c r="BV13" s="385">
        <v>-74480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4.9000000000000004</v>
      </c>
      <c r="CU13" s="383"/>
      <c r="CV13" s="383"/>
      <c r="CW13" s="383"/>
      <c r="CX13" s="383"/>
      <c r="CY13" s="383"/>
      <c r="CZ13" s="383"/>
      <c r="DA13" s="384"/>
      <c r="DB13" s="382">
        <v>4.4000000000000004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32597</v>
      </c>
      <c r="S14" s="467"/>
      <c r="T14" s="467"/>
      <c r="U14" s="467"/>
      <c r="V14" s="468"/>
      <c r="W14" s="375"/>
      <c r="X14" s="376"/>
      <c r="Y14" s="376"/>
      <c r="Z14" s="376"/>
      <c r="AA14" s="376"/>
      <c r="AB14" s="365"/>
      <c r="AC14" s="469">
        <v>3.4</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32446</v>
      </c>
      <c r="S15" s="467"/>
      <c r="T15" s="467"/>
      <c r="U15" s="467"/>
      <c r="V15" s="468"/>
      <c r="W15" s="401" t="s">
        <v>129</v>
      </c>
      <c r="X15" s="402"/>
      <c r="Y15" s="402"/>
      <c r="Z15" s="402"/>
      <c r="AA15" s="402"/>
      <c r="AB15" s="392"/>
      <c r="AC15" s="436">
        <v>3181</v>
      </c>
      <c r="AD15" s="437"/>
      <c r="AE15" s="437"/>
      <c r="AF15" s="437"/>
      <c r="AG15" s="476"/>
      <c r="AH15" s="436">
        <v>3339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2614949</v>
      </c>
      <c r="BO15" s="349"/>
      <c r="BP15" s="349"/>
      <c r="BQ15" s="349"/>
      <c r="BR15" s="349"/>
      <c r="BS15" s="349"/>
      <c r="BT15" s="349"/>
      <c r="BU15" s="350"/>
      <c r="BV15" s="348">
        <v>2549404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24.4</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4902711</v>
      </c>
      <c r="BO16" s="386"/>
      <c r="BP16" s="386"/>
      <c r="BQ16" s="386"/>
      <c r="BR16" s="386"/>
      <c r="BS16" s="386"/>
      <c r="BT16" s="386"/>
      <c r="BU16" s="387"/>
      <c r="BV16" s="385">
        <v>4907523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9404</v>
      </c>
      <c r="AD17" s="437"/>
      <c r="AE17" s="437"/>
      <c r="AF17" s="437"/>
      <c r="AG17" s="476"/>
      <c r="AH17" s="436">
        <v>9333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3349493</v>
      </c>
      <c r="BO17" s="386"/>
      <c r="BP17" s="386"/>
      <c r="BQ17" s="386"/>
      <c r="BR17" s="386"/>
      <c r="BS17" s="386"/>
      <c r="BT17" s="386"/>
      <c r="BU17" s="387"/>
      <c r="BV17" s="385">
        <v>3257823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48.51</v>
      </c>
      <c r="M18" s="498"/>
      <c r="N18" s="498"/>
      <c r="O18" s="498"/>
      <c r="P18" s="498"/>
      <c r="Q18" s="498"/>
      <c r="R18" s="499"/>
      <c r="S18" s="499"/>
      <c r="T18" s="499"/>
      <c r="U18" s="499"/>
      <c r="V18" s="500"/>
      <c r="W18" s="403"/>
      <c r="X18" s="404"/>
      <c r="Y18" s="404"/>
      <c r="Z18" s="404"/>
      <c r="AA18" s="404"/>
      <c r="AB18" s="395"/>
      <c r="AC18" s="501">
        <v>72.2</v>
      </c>
      <c r="AD18" s="502"/>
      <c r="AE18" s="502"/>
      <c r="AF18" s="502"/>
      <c r="AG18" s="503"/>
      <c r="AH18" s="501">
        <v>69.8</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5457786</v>
      </c>
      <c r="BO18" s="386"/>
      <c r="BP18" s="386"/>
      <c r="BQ18" s="386"/>
      <c r="BR18" s="386"/>
      <c r="BS18" s="386"/>
      <c r="BT18" s="386"/>
      <c r="BU18" s="387"/>
      <c r="BV18" s="385">
        <v>5531528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662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7043235</v>
      </c>
      <c r="BO19" s="386"/>
      <c r="BP19" s="386"/>
      <c r="BQ19" s="386"/>
      <c r="BR19" s="386"/>
      <c r="BS19" s="386"/>
      <c r="BT19" s="386"/>
      <c r="BU19" s="387"/>
      <c r="BV19" s="385">
        <v>6825327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11656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6604838</v>
      </c>
      <c r="BO23" s="386"/>
      <c r="BP23" s="386"/>
      <c r="BQ23" s="386"/>
      <c r="BR23" s="386"/>
      <c r="BS23" s="386"/>
      <c r="BT23" s="386"/>
      <c r="BU23" s="387"/>
      <c r="BV23" s="385">
        <v>6146772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7166</v>
      </c>
      <c r="R24" s="437"/>
      <c r="S24" s="437"/>
      <c r="T24" s="437"/>
      <c r="U24" s="437"/>
      <c r="V24" s="476"/>
      <c r="W24" s="531"/>
      <c r="X24" s="519"/>
      <c r="Y24" s="520"/>
      <c r="Z24" s="435" t="s">
        <v>152</v>
      </c>
      <c r="AA24" s="415"/>
      <c r="AB24" s="415"/>
      <c r="AC24" s="415"/>
      <c r="AD24" s="415"/>
      <c r="AE24" s="415"/>
      <c r="AF24" s="415"/>
      <c r="AG24" s="416"/>
      <c r="AH24" s="436">
        <v>149</v>
      </c>
      <c r="AI24" s="437"/>
      <c r="AJ24" s="437"/>
      <c r="AK24" s="437"/>
      <c r="AL24" s="476"/>
      <c r="AM24" s="436">
        <v>467711</v>
      </c>
      <c r="AN24" s="437"/>
      <c r="AO24" s="437"/>
      <c r="AP24" s="437"/>
      <c r="AQ24" s="437"/>
      <c r="AR24" s="476"/>
      <c r="AS24" s="436">
        <v>3139</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6484945</v>
      </c>
      <c r="BO24" s="386"/>
      <c r="BP24" s="386"/>
      <c r="BQ24" s="386"/>
      <c r="BR24" s="386"/>
      <c r="BS24" s="386"/>
      <c r="BT24" s="386"/>
      <c r="BU24" s="387"/>
      <c r="BV24" s="385">
        <v>5933295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5975</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1112655</v>
      </c>
      <c r="BO25" s="349"/>
      <c r="BP25" s="349"/>
      <c r="BQ25" s="349"/>
      <c r="BR25" s="349"/>
      <c r="BS25" s="349"/>
      <c r="BT25" s="349"/>
      <c r="BU25" s="350"/>
      <c r="BV25" s="348">
        <v>1759119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5654</v>
      </c>
      <c r="R26" s="437"/>
      <c r="S26" s="437"/>
      <c r="T26" s="437"/>
      <c r="U26" s="437"/>
      <c r="V26" s="476"/>
      <c r="W26" s="531"/>
      <c r="X26" s="519"/>
      <c r="Y26" s="520"/>
      <c r="Z26" s="435" t="s">
        <v>158</v>
      </c>
      <c r="AA26" s="539"/>
      <c r="AB26" s="539"/>
      <c r="AC26" s="539"/>
      <c r="AD26" s="539"/>
      <c r="AE26" s="539"/>
      <c r="AF26" s="539"/>
      <c r="AG26" s="540"/>
      <c r="AH26" s="436">
        <v>9</v>
      </c>
      <c r="AI26" s="437"/>
      <c r="AJ26" s="437"/>
      <c r="AK26" s="437"/>
      <c r="AL26" s="476"/>
      <c r="AM26" s="436">
        <v>28125</v>
      </c>
      <c r="AN26" s="437"/>
      <c r="AO26" s="437"/>
      <c r="AP26" s="437"/>
      <c r="AQ26" s="437"/>
      <c r="AR26" s="476"/>
      <c r="AS26" s="436">
        <v>3125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3370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314752</v>
      </c>
      <c r="BO27" s="553"/>
      <c r="BP27" s="553"/>
      <c r="BQ27" s="553"/>
      <c r="BR27" s="553"/>
      <c r="BS27" s="553"/>
      <c r="BT27" s="553"/>
      <c r="BU27" s="554"/>
      <c r="BV27" s="552">
        <v>314746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2980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2614745</v>
      </c>
      <c r="BO28" s="349"/>
      <c r="BP28" s="349"/>
      <c r="BQ28" s="349"/>
      <c r="BR28" s="349"/>
      <c r="BS28" s="349"/>
      <c r="BT28" s="349"/>
      <c r="BU28" s="350"/>
      <c r="BV28" s="348">
        <v>2521269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11</v>
      </c>
      <c r="M29" s="437"/>
      <c r="N29" s="437"/>
      <c r="O29" s="437"/>
      <c r="P29" s="476"/>
      <c r="Q29" s="436">
        <v>2780</v>
      </c>
      <c r="R29" s="437"/>
      <c r="S29" s="437"/>
      <c r="T29" s="437"/>
      <c r="U29" s="437"/>
      <c r="V29" s="476"/>
      <c r="W29" s="531"/>
      <c r="X29" s="519"/>
      <c r="Y29" s="520"/>
      <c r="Z29" s="435" t="s">
        <v>168</v>
      </c>
      <c r="AA29" s="415"/>
      <c r="AB29" s="415"/>
      <c r="AC29" s="415"/>
      <c r="AD29" s="415"/>
      <c r="AE29" s="415"/>
      <c r="AF29" s="415"/>
      <c r="AG29" s="416"/>
      <c r="AH29" s="436">
        <v>149</v>
      </c>
      <c r="AI29" s="437"/>
      <c r="AJ29" s="437"/>
      <c r="AK29" s="437"/>
      <c r="AL29" s="476"/>
      <c r="AM29" s="436">
        <v>467711</v>
      </c>
      <c r="AN29" s="437"/>
      <c r="AO29" s="437"/>
      <c r="AP29" s="437"/>
      <c r="AQ29" s="437"/>
      <c r="AR29" s="476"/>
      <c r="AS29" s="436">
        <v>3139</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518078</v>
      </c>
      <c r="BO29" s="386"/>
      <c r="BP29" s="386"/>
      <c r="BQ29" s="386"/>
      <c r="BR29" s="386"/>
      <c r="BS29" s="386"/>
      <c r="BT29" s="386"/>
      <c r="BU29" s="387"/>
      <c r="BV29" s="385">
        <v>517543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99.6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2527389</v>
      </c>
      <c r="BO30" s="553"/>
      <c r="BP30" s="553"/>
      <c r="BQ30" s="553"/>
      <c r="BR30" s="553"/>
      <c r="BS30" s="553"/>
      <c r="BT30" s="553"/>
      <c r="BU30" s="554"/>
      <c r="BV30" s="552">
        <v>2664634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遠賀・中間地域広域行政事務組合（一般会計）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岡垣町土地開発公社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IF('各会計、関係団体の財政状況及び健全化判断比率'!B31="","",'各会計、関係団体の財政状況及び健全化判断比率'!B31)</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福岡県介護保険広域連合（一般会計）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岡垣サンリーアイ文化スポーツ振興財団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福岡県介護保険広域連合（介護保険事業特別会計）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福岡県後期高齢者医療広域連合（一般会計）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福岡県後期高齢者医療広域連合（後期高齢者医療特別会計）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福岡県自治振興組合（一般会計）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福岡県自治振興組合（公文書館事業特別会計）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福岡県市町村消防団員等公務災害補償組合（一般会計）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福岡県自治会館管理組合（一般会計）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1"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167" t="s">
        <v>23</v>
      </c>
      <c r="C41" s="1168"/>
      <c r="D41" s="81"/>
      <c r="E41" s="1173" t="s">
        <v>24</v>
      </c>
      <c r="F41" s="1173"/>
      <c r="G41" s="1173"/>
      <c r="H41" s="1174"/>
      <c r="I41" s="82">
        <v>5387</v>
      </c>
      <c r="J41" s="83">
        <v>5706</v>
      </c>
      <c r="K41" s="83">
        <v>5914</v>
      </c>
      <c r="L41" s="83">
        <v>6207</v>
      </c>
      <c r="M41" s="84">
        <v>6685</v>
      </c>
    </row>
    <row r="42" spans="2:13" ht="27.75" customHeight="1" x14ac:dyDescent="0.15">
      <c r="B42" s="1169"/>
      <c r="C42" s="1170"/>
      <c r="D42" s="85"/>
      <c r="E42" s="1175" t="s">
        <v>25</v>
      </c>
      <c r="F42" s="1175"/>
      <c r="G42" s="1175"/>
      <c r="H42" s="1176"/>
      <c r="I42" s="86" t="s">
        <v>471</v>
      </c>
      <c r="J42" s="87" t="s">
        <v>471</v>
      </c>
      <c r="K42" s="87" t="s">
        <v>471</v>
      </c>
      <c r="L42" s="87" t="s">
        <v>471</v>
      </c>
      <c r="M42" s="88">
        <v>25</v>
      </c>
    </row>
    <row r="43" spans="2:13" ht="27.75" customHeight="1" x14ac:dyDescent="0.15">
      <c r="B43" s="1169"/>
      <c r="C43" s="1170"/>
      <c r="D43" s="85"/>
      <c r="E43" s="1175" t="s">
        <v>26</v>
      </c>
      <c r="F43" s="1175"/>
      <c r="G43" s="1175"/>
      <c r="H43" s="1176"/>
      <c r="I43" s="86">
        <v>6057</v>
      </c>
      <c r="J43" s="87">
        <v>5441</v>
      </c>
      <c r="K43" s="87">
        <v>5127</v>
      </c>
      <c r="L43" s="87">
        <v>4867</v>
      </c>
      <c r="M43" s="88">
        <v>4672</v>
      </c>
    </row>
    <row r="44" spans="2:13" ht="27.75" customHeight="1" x14ac:dyDescent="0.15">
      <c r="B44" s="1169"/>
      <c r="C44" s="1170"/>
      <c r="D44" s="85"/>
      <c r="E44" s="1175" t="s">
        <v>27</v>
      </c>
      <c r="F44" s="1175"/>
      <c r="G44" s="1175"/>
      <c r="H44" s="1176"/>
      <c r="I44" s="86">
        <v>753</v>
      </c>
      <c r="J44" s="87">
        <v>663</v>
      </c>
      <c r="K44" s="87">
        <v>625</v>
      </c>
      <c r="L44" s="87">
        <v>830</v>
      </c>
      <c r="M44" s="88">
        <v>942</v>
      </c>
    </row>
    <row r="45" spans="2:13" ht="27.75" customHeight="1" x14ac:dyDescent="0.15">
      <c r="B45" s="1169"/>
      <c r="C45" s="1170"/>
      <c r="D45" s="85"/>
      <c r="E45" s="1175" t="s">
        <v>28</v>
      </c>
      <c r="F45" s="1175"/>
      <c r="G45" s="1175"/>
      <c r="H45" s="1176"/>
      <c r="I45" s="86">
        <v>1515</v>
      </c>
      <c r="J45" s="87">
        <v>1419</v>
      </c>
      <c r="K45" s="87">
        <v>1464</v>
      </c>
      <c r="L45" s="87">
        <v>1331</v>
      </c>
      <c r="M45" s="88">
        <v>1350</v>
      </c>
    </row>
    <row r="46" spans="2:13" ht="27.75" customHeight="1" x14ac:dyDescent="0.15">
      <c r="B46" s="1169"/>
      <c r="C46" s="1170"/>
      <c r="D46" s="85"/>
      <c r="E46" s="1175" t="s">
        <v>29</v>
      </c>
      <c r="F46" s="1175"/>
      <c r="G46" s="1175"/>
      <c r="H46" s="1176"/>
      <c r="I46" s="86" t="s">
        <v>471</v>
      </c>
      <c r="J46" s="87" t="s">
        <v>471</v>
      </c>
      <c r="K46" s="87" t="s">
        <v>471</v>
      </c>
      <c r="L46" s="87">
        <v>154</v>
      </c>
      <c r="M46" s="88" t="s">
        <v>471</v>
      </c>
    </row>
    <row r="47" spans="2:13" ht="27.75" customHeight="1" x14ac:dyDescent="0.15">
      <c r="B47" s="1169"/>
      <c r="C47" s="1170"/>
      <c r="D47" s="85"/>
      <c r="E47" s="1175" t="s">
        <v>30</v>
      </c>
      <c r="F47" s="1175"/>
      <c r="G47" s="1175"/>
      <c r="H47" s="1176"/>
      <c r="I47" s="86" t="s">
        <v>471</v>
      </c>
      <c r="J47" s="87" t="s">
        <v>471</v>
      </c>
      <c r="K47" s="87" t="s">
        <v>471</v>
      </c>
      <c r="L47" s="87" t="s">
        <v>471</v>
      </c>
      <c r="M47" s="88" t="s">
        <v>471</v>
      </c>
    </row>
    <row r="48" spans="2:13" ht="27.75" customHeight="1" x14ac:dyDescent="0.15">
      <c r="B48" s="1171"/>
      <c r="C48" s="1172"/>
      <c r="D48" s="85"/>
      <c r="E48" s="1175" t="s">
        <v>31</v>
      </c>
      <c r="F48" s="1175"/>
      <c r="G48" s="1175"/>
      <c r="H48" s="1176"/>
      <c r="I48" s="86" t="s">
        <v>471</v>
      </c>
      <c r="J48" s="87" t="s">
        <v>471</v>
      </c>
      <c r="K48" s="87" t="s">
        <v>471</v>
      </c>
      <c r="L48" s="87" t="s">
        <v>471</v>
      </c>
      <c r="M48" s="88" t="s">
        <v>471</v>
      </c>
    </row>
    <row r="49" spans="2:13" ht="27.75" customHeight="1" x14ac:dyDescent="0.15">
      <c r="B49" s="1177" t="s">
        <v>32</v>
      </c>
      <c r="C49" s="1178"/>
      <c r="D49" s="89"/>
      <c r="E49" s="1175" t="s">
        <v>33</v>
      </c>
      <c r="F49" s="1175"/>
      <c r="G49" s="1175"/>
      <c r="H49" s="1176"/>
      <c r="I49" s="86">
        <v>5277</v>
      </c>
      <c r="J49" s="87">
        <v>5436</v>
      </c>
      <c r="K49" s="87">
        <v>5642</v>
      </c>
      <c r="L49" s="87">
        <v>5680</v>
      </c>
      <c r="M49" s="88">
        <v>5711</v>
      </c>
    </row>
    <row r="50" spans="2:13" ht="27.75" customHeight="1" x14ac:dyDescent="0.15">
      <c r="B50" s="1169"/>
      <c r="C50" s="1170"/>
      <c r="D50" s="85"/>
      <c r="E50" s="1175" t="s">
        <v>34</v>
      </c>
      <c r="F50" s="1175"/>
      <c r="G50" s="1175"/>
      <c r="H50" s="1176"/>
      <c r="I50" s="86">
        <v>212</v>
      </c>
      <c r="J50" s="87">
        <v>197</v>
      </c>
      <c r="K50" s="87">
        <v>210</v>
      </c>
      <c r="L50" s="87">
        <v>356</v>
      </c>
      <c r="M50" s="88">
        <v>180</v>
      </c>
    </row>
    <row r="51" spans="2:13" ht="27.75" customHeight="1" x14ac:dyDescent="0.15">
      <c r="B51" s="1171"/>
      <c r="C51" s="1172"/>
      <c r="D51" s="85"/>
      <c r="E51" s="1175" t="s">
        <v>35</v>
      </c>
      <c r="F51" s="1175"/>
      <c r="G51" s="1175"/>
      <c r="H51" s="1176"/>
      <c r="I51" s="86">
        <v>7236</v>
      </c>
      <c r="J51" s="87">
        <v>7558</v>
      </c>
      <c r="K51" s="87">
        <v>9517</v>
      </c>
      <c r="L51" s="87">
        <v>9800</v>
      </c>
      <c r="M51" s="88">
        <v>9853</v>
      </c>
    </row>
    <row r="52" spans="2:13" ht="27.75" customHeight="1" thickBot="1" x14ac:dyDescent="0.2">
      <c r="B52" s="1179" t="s">
        <v>36</v>
      </c>
      <c r="C52" s="1180"/>
      <c r="D52" s="90"/>
      <c r="E52" s="1181" t="s">
        <v>37</v>
      </c>
      <c r="F52" s="1181"/>
      <c r="G52" s="1181"/>
      <c r="H52" s="1182"/>
      <c r="I52" s="91">
        <v>986</v>
      </c>
      <c r="J52" s="92">
        <v>39</v>
      </c>
      <c r="K52" s="92">
        <v>-2238</v>
      </c>
      <c r="L52" s="92">
        <v>-2446</v>
      </c>
      <c r="M52" s="93">
        <v>-2070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30059</v>
      </c>
      <c r="E3" s="116"/>
      <c r="F3" s="117">
        <v>47258</v>
      </c>
      <c r="G3" s="118"/>
      <c r="H3" s="119"/>
    </row>
    <row r="4" spans="1:8" x14ac:dyDescent="0.15">
      <c r="A4" s="120"/>
      <c r="B4" s="121"/>
      <c r="C4" s="122"/>
      <c r="D4" s="123">
        <v>17448</v>
      </c>
      <c r="E4" s="124"/>
      <c r="F4" s="125">
        <v>27842</v>
      </c>
      <c r="G4" s="126"/>
      <c r="H4" s="127"/>
    </row>
    <row r="5" spans="1:8" x14ac:dyDescent="0.15">
      <c r="A5" s="108" t="s">
        <v>505</v>
      </c>
      <c r="B5" s="113"/>
      <c r="C5" s="114"/>
      <c r="D5" s="115">
        <v>15355</v>
      </c>
      <c r="E5" s="116"/>
      <c r="F5" s="117">
        <v>49426</v>
      </c>
      <c r="G5" s="118"/>
      <c r="H5" s="119"/>
    </row>
    <row r="6" spans="1:8" x14ac:dyDescent="0.15">
      <c r="A6" s="120"/>
      <c r="B6" s="121"/>
      <c r="C6" s="122"/>
      <c r="D6" s="123">
        <v>13758</v>
      </c>
      <c r="E6" s="124"/>
      <c r="F6" s="125">
        <v>26568</v>
      </c>
      <c r="G6" s="126"/>
      <c r="H6" s="127"/>
    </row>
    <row r="7" spans="1:8" x14ac:dyDescent="0.15">
      <c r="A7" s="108" t="s">
        <v>506</v>
      </c>
      <c r="B7" s="113"/>
      <c r="C7" s="114"/>
      <c r="D7" s="115">
        <v>25006</v>
      </c>
      <c r="E7" s="116"/>
      <c r="F7" s="117">
        <v>42839</v>
      </c>
      <c r="G7" s="118"/>
      <c r="H7" s="119"/>
    </row>
    <row r="8" spans="1:8" x14ac:dyDescent="0.15">
      <c r="A8" s="120"/>
      <c r="B8" s="121"/>
      <c r="C8" s="122"/>
      <c r="D8" s="123">
        <v>10509</v>
      </c>
      <c r="E8" s="124"/>
      <c r="F8" s="125">
        <v>22027</v>
      </c>
      <c r="G8" s="126"/>
      <c r="H8" s="127"/>
    </row>
    <row r="9" spans="1:8" x14ac:dyDescent="0.15">
      <c r="A9" s="108" t="s">
        <v>507</v>
      </c>
      <c r="B9" s="113"/>
      <c r="C9" s="114"/>
      <c r="D9" s="115">
        <v>29466</v>
      </c>
      <c r="E9" s="116"/>
      <c r="F9" s="117">
        <v>46819</v>
      </c>
      <c r="G9" s="118"/>
      <c r="H9" s="119"/>
    </row>
    <row r="10" spans="1:8" x14ac:dyDescent="0.15">
      <c r="A10" s="120"/>
      <c r="B10" s="121"/>
      <c r="C10" s="122"/>
      <c r="D10" s="123">
        <v>17239</v>
      </c>
      <c r="E10" s="124"/>
      <c r="F10" s="125">
        <v>24121</v>
      </c>
      <c r="G10" s="126"/>
      <c r="H10" s="127"/>
    </row>
    <row r="11" spans="1:8" x14ac:dyDescent="0.15">
      <c r="A11" s="108" t="s">
        <v>508</v>
      </c>
      <c r="B11" s="113"/>
      <c r="C11" s="114"/>
      <c r="D11" s="115">
        <v>45451</v>
      </c>
      <c r="E11" s="116"/>
      <c r="F11" s="117">
        <v>53270</v>
      </c>
      <c r="G11" s="118"/>
      <c r="H11" s="119"/>
    </row>
    <row r="12" spans="1:8" x14ac:dyDescent="0.15">
      <c r="A12" s="120"/>
      <c r="B12" s="121"/>
      <c r="C12" s="128"/>
      <c r="D12" s="123">
        <v>19263</v>
      </c>
      <c r="E12" s="124"/>
      <c r="F12" s="125">
        <v>24316</v>
      </c>
      <c r="G12" s="126"/>
      <c r="H12" s="127"/>
    </row>
    <row r="13" spans="1:8" x14ac:dyDescent="0.15">
      <c r="A13" s="108"/>
      <c r="B13" s="113"/>
      <c r="C13" s="129"/>
      <c r="D13" s="130">
        <v>29067</v>
      </c>
      <c r="E13" s="131"/>
      <c r="F13" s="132">
        <v>47922</v>
      </c>
      <c r="G13" s="133"/>
      <c r="H13" s="119"/>
    </row>
    <row r="14" spans="1:8" x14ac:dyDescent="0.15">
      <c r="A14" s="120"/>
      <c r="B14" s="121"/>
      <c r="C14" s="122"/>
      <c r="D14" s="123">
        <v>15643</v>
      </c>
      <c r="E14" s="124"/>
      <c r="F14" s="125">
        <v>24975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5.18</v>
      </c>
      <c r="C19" s="134">
        <f>ROUND(VALUE(SUBSTITUTE(実質収支比率等に係る経年分析!G$48,"▲","-")),2)</f>
        <v>6.08</v>
      </c>
      <c r="D19" s="134">
        <f>ROUND(VALUE(SUBSTITUTE(実質収支比率等に係る経年分析!H$48,"▲","-")),2)</f>
        <v>6.66</v>
      </c>
      <c r="E19" s="134">
        <f>ROUND(VALUE(SUBSTITUTE(実質収支比率等に係る経年分析!I$48,"▲","-")),2)</f>
        <v>5.74</v>
      </c>
      <c r="F19" s="134">
        <f>ROUND(VALUE(SUBSTITUTE(実質収支比率等に係る経年分析!J$48,"▲","-")),2)</f>
        <v>4.84</v>
      </c>
    </row>
    <row r="20" spans="1:11" x14ac:dyDescent="0.15">
      <c r="A20" s="134" t="s">
        <v>42</v>
      </c>
      <c r="B20" s="134">
        <f>ROUND(VALUE(SUBSTITUTE(実質収支比率等に係る経年分析!F$47,"▲","-")),2)</f>
        <v>33.119999999999997</v>
      </c>
      <c r="C20" s="134">
        <f>ROUND(VALUE(SUBSTITUTE(実質収支比率等に係る経年分析!G$47,"▲","-")),2)</f>
        <v>37.299999999999997</v>
      </c>
      <c r="D20" s="134">
        <f>ROUND(VALUE(SUBSTITUTE(実質収支比率等に係る経年分析!H$47,"▲","-")),2)</f>
        <v>39.369999999999997</v>
      </c>
      <c r="E20" s="134">
        <f>ROUND(VALUE(SUBSTITUTE(実質収支比率等に係る経年分析!I$47,"▲","-")),2)</f>
        <v>41.32</v>
      </c>
      <c r="F20" s="134">
        <f>ROUND(VALUE(SUBSTITUTE(実質収支比率等に係る経年分析!J$47,"▲","-")),2)</f>
        <v>42.58</v>
      </c>
    </row>
    <row r="21" spans="1:11" x14ac:dyDescent="0.15">
      <c r="A21" s="134" t="s">
        <v>43</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5.43</v>
      </c>
      <c r="D21" s="134">
        <f>IF(ISNUMBER(VALUE(SUBSTITUTE(実質収支比率等に係る経年分析!H$49,"▲","-"))),ROUND(VALUE(SUBSTITUTE(実質収支比率等に係る経年分析!H$49,"▲","-")),2),NA())</f>
        <v>0.68</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-0.96</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4.8099999999999996</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4.8499999999999996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9.6300000000000008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8.8800000000000008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8.58</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0.48</v>
      </c>
      <c r="H36" s="135">
        <f>IF(ROUND(VALUE(SUBSTITUTE(連結実質赤字比率に係る赤字・黒字の構成分析!I$34,"▲", "-")), 2) &lt; 0, ABS(ROUND(VALUE(SUBSTITUTE(連結実質赤字比率に係る赤字・黒字の構成分析!I$34,"▲", "-")), 2)), NA())</f>
        <v>0.45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0.44</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792</v>
      </c>
      <c r="E42" s="136"/>
      <c r="F42" s="136"/>
      <c r="G42" s="136">
        <f>'実質公債費比率（分子）の構造'!L$52</f>
        <v>793</v>
      </c>
      <c r="H42" s="136"/>
      <c r="I42" s="136"/>
      <c r="J42" s="136">
        <f>'実質公債費比率（分子）の構造'!M$52</f>
        <v>784</v>
      </c>
      <c r="K42" s="136"/>
      <c r="L42" s="136"/>
      <c r="M42" s="136">
        <f>'実質公債費比率（分子）の構造'!N$52</f>
        <v>791</v>
      </c>
      <c r="N42" s="136"/>
      <c r="O42" s="136"/>
      <c r="P42" s="136">
        <f>'実質公債費比率（分子）の構造'!O$52</f>
        <v>764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137</v>
      </c>
      <c r="C45" s="136"/>
      <c r="D45" s="136"/>
      <c r="E45" s="136">
        <f>'実質公債費比率（分子）の構造'!L$49</f>
        <v>116</v>
      </c>
      <c r="F45" s="136"/>
      <c r="G45" s="136"/>
      <c r="H45" s="136">
        <f>'実質公債費比率（分子）の構造'!M$49</f>
        <v>92</v>
      </c>
      <c r="I45" s="136"/>
      <c r="J45" s="136"/>
      <c r="K45" s="136">
        <f>'実質公債費比率（分子）の構造'!N$49</f>
        <v>94</v>
      </c>
      <c r="L45" s="136"/>
      <c r="M45" s="136"/>
      <c r="N45" s="136">
        <f>'実質公債費比率（分子）の構造'!O$49</f>
        <v>102</v>
      </c>
      <c r="O45" s="136"/>
      <c r="P45" s="136"/>
    </row>
    <row r="46" spans="1:16" x14ac:dyDescent="0.15">
      <c r="A46" s="136" t="s">
        <v>54</v>
      </c>
      <c r="B46" s="136">
        <f>'実質公債費比率（分子）の構造'!K$48</f>
        <v>434</v>
      </c>
      <c r="C46" s="136"/>
      <c r="D46" s="136"/>
      <c r="E46" s="136">
        <f>'実質公債費比率（分子）の構造'!L$48</f>
        <v>431</v>
      </c>
      <c r="F46" s="136"/>
      <c r="G46" s="136"/>
      <c r="H46" s="136">
        <f>'実質公債費比率（分子）の構造'!M$48</f>
        <v>431</v>
      </c>
      <c r="I46" s="136"/>
      <c r="J46" s="136"/>
      <c r="K46" s="136">
        <f>'実質公債費比率（分子）の構造'!N$48</f>
        <v>429</v>
      </c>
      <c r="L46" s="136"/>
      <c r="M46" s="136"/>
      <c r="N46" s="136">
        <f>'実質公債費比率（分子）の構造'!O$48</f>
        <v>431</v>
      </c>
      <c r="O46" s="136"/>
      <c r="P46" s="136"/>
    </row>
    <row r="47" spans="1:16" x14ac:dyDescent="0.15">
      <c r="A47" s="136" t="s">
        <v>55</v>
      </c>
      <c r="B47" s="136" t="str">
        <f>'実質公債費比率（分子）の構造'!K$47</f>
        <v>-</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529</v>
      </c>
      <c r="C49" s="136"/>
      <c r="D49" s="136"/>
      <c r="E49" s="136">
        <f>'実質公債費比率（分子）の構造'!L$45</f>
        <v>467</v>
      </c>
      <c r="F49" s="136"/>
      <c r="G49" s="136"/>
      <c r="H49" s="136">
        <f>'実質公債費比率（分子）の構造'!M$45</f>
        <v>492</v>
      </c>
      <c r="I49" s="136"/>
      <c r="J49" s="136"/>
      <c r="K49" s="136">
        <f>'実質公債費比率（分子）の構造'!N$45</f>
        <v>516</v>
      </c>
      <c r="L49" s="136"/>
      <c r="M49" s="136"/>
      <c r="N49" s="136">
        <f>'実質公債費比率（分子）の構造'!O$45</f>
        <v>538</v>
      </c>
      <c r="O49" s="136"/>
      <c r="P49" s="136"/>
    </row>
    <row r="50" spans="1:16" x14ac:dyDescent="0.15">
      <c r="A50" s="136" t="s">
        <v>58</v>
      </c>
      <c r="B50" s="136" t="e">
        <f>NA()</f>
        <v>#N/A</v>
      </c>
      <c r="C50" s="136">
        <f>IF(ISNUMBER('実質公債費比率（分子）の構造'!K$53),'実質公債費比率（分子）の構造'!K$53,NA())</f>
        <v>308</v>
      </c>
      <c r="D50" s="136" t="e">
        <f>NA()</f>
        <v>#N/A</v>
      </c>
      <c r="E50" s="136" t="e">
        <f>NA()</f>
        <v>#N/A</v>
      </c>
      <c r="F50" s="136">
        <f>IF(ISNUMBER('実質公債費比率（分子）の構造'!L$53),'実質公債費比率（分子）の構造'!L$53,NA())</f>
        <v>224</v>
      </c>
      <c r="G50" s="136" t="e">
        <f>NA()</f>
        <v>#N/A</v>
      </c>
      <c r="H50" s="136" t="e">
        <f>NA()</f>
        <v>#N/A</v>
      </c>
      <c r="I50" s="136">
        <f>IF(ISNUMBER('実質公債費比率（分子）の構造'!M$53),'実質公債費比率（分子）の構造'!M$53,NA())</f>
        <v>234</v>
      </c>
      <c r="J50" s="136" t="e">
        <f>NA()</f>
        <v>#N/A</v>
      </c>
      <c r="K50" s="136" t="e">
        <f>NA()</f>
        <v>#N/A</v>
      </c>
      <c r="L50" s="136">
        <f>IF(ISNUMBER('実質公債費比率（分子）の構造'!N$53),'実質公債費比率（分子）の構造'!N$53,NA())</f>
        <v>251</v>
      </c>
      <c r="M50" s="136" t="e">
        <f>NA()</f>
        <v>#N/A</v>
      </c>
      <c r="N50" s="136" t="e">
        <f>NA()</f>
        <v>#N/A</v>
      </c>
      <c r="O50" s="136">
        <f>IF(ISNUMBER('実質公債費比率（分子）の構造'!O$53),'実質公債費比率（分子）の構造'!O$53,NA())</f>
        <v>310</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7236</v>
      </c>
      <c r="E56" s="135"/>
      <c r="F56" s="135"/>
      <c r="G56" s="135">
        <f>'将来負担比率（分子）の構造'!J$51</f>
        <v>7558</v>
      </c>
      <c r="H56" s="135"/>
      <c r="I56" s="135"/>
      <c r="J56" s="135">
        <f>'将来負担比率（分子）の構造'!K$51</f>
        <v>9517</v>
      </c>
      <c r="K56" s="135"/>
      <c r="L56" s="135"/>
      <c r="M56" s="135">
        <f>'将来負担比率（分子）の構造'!L$51</f>
        <v>9800</v>
      </c>
      <c r="N56" s="135"/>
      <c r="O56" s="135"/>
      <c r="P56" s="135">
        <f>'将来負担比率（分子）の構造'!M$51</f>
        <v>9853</v>
      </c>
    </row>
    <row r="57" spans="1:16" x14ac:dyDescent="0.15">
      <c r="A57" s="135" t="s">
        <v>34</v>
      </c>
      <c r="B57" s="135"/>
      <c r="C57" s="135"/>
      <c r="D57" s="135">
        <f>'将来負担比率（分子）の構造'!I$50</f>
        <v>212</v>
      </c>
      <c r="E57" s="135"/>
      <c r="F57" s="135"/>
      <c r="G57" s="135">
        <f>'将来負担比率（分子）の構造'!J$50</f>
        <v>197</v>
      </c>
      <c r="H57" s="135"/>
      <c r="I57" s="135"/>
      <c r="J57" s="135">
        <f>'将来負担比率（分子）の構造'!K$50</f>
        <v>210</v>
      </c>
      <c r="K57" s="135"/>
      <c r="L57" s="135"/>
      <c r="M57" s="135">
        <f>'将来負担比率（分子）の構造'!L$50</f>
        <v>356</v>
      </c>
      <c r="N57" s="135"/>
      <c r="O57" s="135"/>
      <c r="P57" s="135">
        <f>'将来負担比率（分子）の構造'!M$50</f>
        <v>180</v>
      </c>
    </row>
    <row r="58" spans="1:16" x14ac:dyDescent="0.15">
      <c r="A58" s="135" t="s">
        <v>33</v>
      </c>
      <c r="B58" s="135"/>
      <c r="C58" s="135"/>
      <c r="D58" s="135">
        <f>'将来負担比率（分子）の構造'!I$49</f>
        <v>5277</v>
      </c>
      <c r="E58" s="135"/>
      <c r="F58" s="135"/>
      <c r="G58" s="135">
        <f>'将来負担比率（分子）の構造'!J$49</f>
        <v>5436</v>
      </c>
      <c r="H58" s="135"/>
      <c r="I58" s="135"/>
      <c r="J58" s="135">
        <f>'将来負担比率（分子）の構造'!K$49</f>
        <v>5642</v>
      </c>
      <c r="K58" s="135"/>
      <c r="L58" s="135"/>
      <c r="M58" s="135">
        <f>'将来負担比率（分子）の構造'!L$49</f>
        <v>5680</v>
      </c>
      <c r="N58" s="135"/>
      <c r="O58" s="135"/>
      <c r="P58" s="135">
        <f>'将来負担比率（分子）の構造'!M$49</f>
        <v>5711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154</v>
      </c>
      <c r="L61" s="135"/>
      <c r="M61" s="135"/>
      <c r="N61" s="135" t="str">
        <f>'将来負担比率（分子）の構造'!M$46</f>
        <v>-</v>
      </c>
      <c r="O61" s="135"/>
      <c r="P61" s="135"/>
    </row>
    <row r="62" spans="1:16" x14ac:dyDescent="0.15">
      <c r="A62" s="135" t="s">
        <v>28</v>
      </c>
      <c r="B62" s="135">
        <f>'将来負担比率（分子）の構造'!I$45</f>
        <v>1515</v>
      </c>
      <c r="C62" s="135"/>
      <c r="D62" s="135"/>
      <c r="E62" s="135">
        <f>'将来負担比率（分子）の構造'!J$45</f>
        <v>1419</v>
      </c>
      <c r="F62" s="135"/>
      <c r="G62" s="135"/>
      <c r="H62" s="135">
        <f>'将来負担比率（分子）の構造'!K$45</f>
        <v>1464</v>
      </c>
      <c r="I62" s="135"/>
      <c r="J62" s="135"/>
      <c r="K62" s="135">
        <f>'将来負担比率（分子）の構造'!L$45</f>
        <v>1331</v>
      </c>
      <c r="L62" s="135"/>
      <c r="M62" s="135"/>
      <c r="N62" s="135">
        <f>'将来負担比率（分子）の構造'!M$45</f>
        <v>1350</v>
      </c>
      <c r="O62" s="135"/>
      <c r="P62" s="135"/>
    </row>
    <row r="63" spans="1:16" x14ac:dyDescent="0.15">
      <c r="A63" s="135" t="s">
        <v>27</v>
      </c>
      <c r="B63" s="135">
        <f>'将来負担比率（分子）の構造'!I$44</f>
        <v>753</v>
      </c>
      <c r="C63" s="135"/>
      <c r="D63" s="135"/>
      <c r="E63" s="135">
        <f>'将来負担比率（分子）の構造'!J$44</f>
        <v>663</v>
      </c>
      <c r="F63" s="135"/>
      <c r="G63" s="135"/>
      <c r="H63" s="135">
        <f>'将来負担比率（分子）の構造'!K$44</f>
        <v>625</v>
      </c>
      <c r="I63" s="135"/>
      <c r="J63" s="135"/>
      <c r="K63" s="135">
        <f>'将来負担比率（分子）の構造'!L$44</f>
        <v>830</v>
      </c>
      <c r="L63" s="135"/>
      <c r="M63" s="135"/>
      <c r="N63" s="135">
        <f>'将来負担比率（分子）の構造'!M$44</f>
        <v>942</v>
      </c>
      <c r="O63" s="135"/>
      <c r="P63" s="135"/>
    </row>
    <row r="64" spans="1:16" x14ac:dyDescent="0.15">
      <c r="A64" s="135" t="s">
        <v>26</v>
      </c>
      <c r="B64" s="135">
        <f>'将来負担比率（分子）の構造'!I$43</f>
        <v>6057</v>
      </c>
      <c r="C64" s="135"/>
      <c r="D64" s="135"/>
      <c r="E64" s="135">
        <f>'将来負担比率（分子）の構造'!J$43</f>
        <v>5441</v>
      </c>
      <c r="F64" s="135"/>
      <c r="G64" s="135"/>
      <c r="H64" s="135">
        <f>'将来負担比率（分子）の構造'!K$43</f>
        <v>5127</v>
      </c>
      <c r="I64" s="135"/>
      <c r="J64" s="135"/>
      <c r="K64" s="135">
        <f>'将来負担比率（分子）の構造'!L$43</f>
        <v>4867</v>
      </c>
      <c r="L64" s="135"/>
      <c r="M64" s="135"/>
      <c r="N64" s="135">
        <f>'将来負担比率（分子）の構造'!M$43</f>
        <v>4672</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25</v>
      </c>
      <c r="O65" s="135"/>
      <c r="P65" s="135"/>
    </row>
    <row r="66" spans="1:16" x14ac:dyDescent="0.15">
      <c r="A66" s="135" t="s">
        <v>24</v>
      </c>
      <c r="B66" s="135">
        <f>'将来負担比率（分子）の構造'!I$41</f>
        <v>5387</v>
      </c>
      <c r="C66" s="135"/>
      <c r="D66" s="135"/>
      <c r="E66" s="135">
        <f>'将来負担比率（分子）の構造'!J$41</f>
        <v>5706</v>
      </c>
      <c r="F66" s="135"/>
      <c r="G66" s="135"/>
      <c r="H66" s="135">
        <f>'将来負担比率（分子）の構造'!K$41</f>
        <v>5914</v>
      </c>
      <c r="I66" s="135"/>
      <c r="J66" s="135"/>
      <c r="K66" s="135">
        <f>'将来負担比率（分子）の構造'!L$41</f>
        <v>6207</v>
      </c>
      <c r="L66" s="135"/>
      <c r="M66" s="135"/>
      <c r="N66" s="135">
        <f>'将来負担比率（分子）の構造'!M$41</f>
        <v>6685</v>
      </c>
      <c r="O66" s="135"/>
      <c r="P66" s="135"/>
    </row>
    <row r="67" spans="1:16" x14ac:dyDescent="0.15">
      <c r="A67" s="135" t="s">
        <v>62</v>
      </c>
      <c r="B67" s="135" t="e">
        <f>NA()</f>
        <v>#N/A</v>
      </c>
      <c r="C67" s="135">
        <f>IF(ISNUMBER('将来負担比率（分子）の構造'!I$52), IF('将来負担比率（分子）の構造'!I$52 &lt; 0, 0, '将来負担比率（分子）の構造'!I$52), NA())</f>
        <v>986</v>
      </c>
      <c r="D67" s="135" t="e">
        <f>NA()</f>
        <v>#N/A</v>
      </c>
      <c r="E67" s="135" t="e">
        <f>NA()</f>
        <v>#N/A</v>
      </c>
      <c r="F67" s="135">
        <f>IF(ISNUMBER('将来負担比率（分子）の構造'!J$52), IF('将来負担比率（分子）の構造'!J$52 &lt; 0, 0, '将来負担比率（分子）の構造'!J$52), NA())</f>
        <v>39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2871042</v>
      </c>
      <c r="S5" s="581"/>
      <c r="T5" s="581"/>
      <c r="U5" s="581"/>
      <c r="V5" s="581"/>
      <c r="W5" s="581"/>
      <c r="X5" s="581"/>
      <c r="Y5" s="582"/>
      <c r="Z5" s="583">
        <v>29.2</v>
      </c>
      <c r="AA5" s="583"/>
      <c r="AB5" s="583"/>
      <c r="AC5" s="583"/>
      <c r="AD5" s="584">
        <v>2871042</v>
      </c>
      <c r="AE5" s="584"/>
      <c r="AF5" s="584"/>
      <c r="AG5" s="584"/>
      <c r="AH5" s="584"/>
      <c r="AI5" s="584"/>
      <c r="AJ5" s="584"/>
      <c r="AK5" s="584"/>
      <c r="AL5" s="585">
        <v>51</v>
      </c>
      <c r="AM5" s="586"/>
      <c r="AN5" s="586"/>
      <c r="AO5" s="587"/>
      <c r="AP5" s="577" t="s">
        <v>206</v>
      </c>
      <c r="AQ5" s="578"/>
      <c r="AR5" s="578"/>
      <c r="AS5" s="578"/>
      <c r="AT5" s="578"/>
      <c r="AU5" s="578"/>
      <c r="AV5" s="578"/>
      <c r="AW5" s="578"/>
      <c r="AX5" s="578"/>
      <c r="AY5" s="578"/>
      <c r="AZ5" s="578"/>
      <c r="BA5" s="578"/>
      <c r="BB5" s="578"/>
      <c r="BC5" s="578"/>
      <c r="BD5" s="578"/>
      <c r="BE5" s="578"/>
      <c r="BF5" s="579"/>
      <c r="BG5" s="591">
        <v>2871042</v>
      </c>
      <c r="BH5" s="592"/>
      <c r="BI5" s="592"/>
      <c r="BJ5" s="592"/>
      <c r="BK5" s="592"/>
      <c r="BL5" s="592"/>
      <c r="BM5" s="592"/>
      <c r="BN5" s="593"/>
      <c r="BO5" s="594">
        <v>100</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97423</v>
      </c>
      <c r="S6" s="592"/>
      <c r="T6" s="592"/>
      <c r="U6" s="592"/>
      <c r="V6" s="592"/>
      <c r="W6" s="592"/>
      <c r="X6" s="592"/>
      <c r="Y6" s="593"/>
      <c r="Z6" s="594">
        <v>1</v>
      </c>
      <c r="AA6" s="594"/>
      <c r="AB6" s="594"/>
      <c r="AC6" s="594"/>
      <c r="AD6" s="595">
        <v>97423</v>
      </c>
      <c r="AE6" s="595"/>
      <c r="AF6" s="595"/>
      <c r="AG6" s="595"/>
      <c r="AH6" s="595"/>
      <c r="AI6" s="595"/>
      <c r="AJ6" s="595"/>
      <c r="AK6" s="595"/>
      <c r="AL6" s="596">
        <v>1.7</v>
      </c>
      <c r="AM6" s="597"/>
      <c r="AN6" s="597"/>
      <c r="AO6" s="598"/>
      <c r="AP6" s="588" t="s">
        <v>212</v>
      </c>
      <c r="AQ6" s="589"/>
      <c r="AR6" s="589"/>
      <c r="AS6" s="589"/>
      <c r="AT6" s="589"/>
      <c r="AU6" s="589"/>
      <c r="AV6" s="589"/>
      <c r="AW6" s="589"/>
      <c r="AX6" s="589"/>
      <c r="AY6" s="589"/>
      <c r="AZ6" s="589"/>
      <c r="BA6" s="589"/>
      <c r="BB6" s="589"/>
      <c r="BC6" s="589"/>
      <c r="BD6" s="589"/>
      <c r="BE6" s="589"/>
      <c r="BF6" s="590"/>
      <c r="BG6" s="591">
        <v>2871042</v>
      </c>
      <c r="BH6" s="592"/>
      <c r="BI6" s="592"/>
      <c r="BJ6" s="592"/>
      <c r="BK6" s="592"/>
      <c r="BL6" s="592"/>
      <c r="BM6" s="592"/>
      <c r="BN6" s="593"/>
      <c r="BO6" s="594">
        <v>100</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109952</v>
      </c>
      <c r="CS6" s="592"/>
      <c r="CT6" s="592"/>
      <c r="CU6" s="592"/>
      <c r="CV6" s="592"/>
      <c r="CW6" s="592"/>
      <c r="CX6" s="592"/>
      <c r="CY6" s="593"/>
      <c r="CZ6" s="594">
        <v>1.2</v>
      </c>
      <c r="DA6" s="594"/>
      <c r="DB6" s="594"/>
      <c r="DC6" s="594"/>
      <c r="DD6" s="600" t="s">
        <v>207</v>
      </c>
      <c r="DE6" s="592"/>
      <c r="DF6" s="592"/>
      <c r="DG6" s="592"/>
      <c r="DH6" s="592"/>
      <c r="DI6" s="592"/>
      <c r="DJ6" s="592"/>
      <c r="DK6" s="592"/>
      <c r="DL6" s="592"/>
      <c r="DM6" s="592"/>
      <c r="DN6" s="592"/>
      <c r="DO6" s="592"/>
      <c r="DP6" s="593"/>
      <c r="DQ6" s="600">
        <v>109942</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8115</v>
      </c>
      <c r="S7" s="592"/>
      <c r="T7" s="592"/>
      <c r="U7" s="592"/>
      <c r="V7" s="592"/>
      <c r="W7" s="592"/>
      <c r="X7" s="592"/>
      <c r="Y7" s="593"/>
      <c r="Z7" s="594">
        <v>0.1</v>
      </c>
      <c r="AA7" s="594"/>
      <c r="AB7" s="594"/>
      <c r="AC7" s="594"/>
      <c r="AD7" s="595">
        <v>8115</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1432034</v>
      </c>
      <c r="BH7" s="592"/>
      <c r="BI7" s="592"/>
      <c r="BJ7" s="592"/>
      <c r="BK7" s="592"/>
      <c r="BL7" s="592"/>
      <c r="BM7" s="592"/>
      <c r="BN7" s="593"/>
      <c r="BO7" s="594">
        <v>49.9</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1253025</v>
      </c>
      <c r="CS7" s="592"/>
      <c r="CT7" s="592"/>
      <c r="CU7" s="592"/>
      <c r="CV7" s="592"/>
      <c r="CW7" s="592"/>
      <c r="CX7" s="592"/>
      <c r="CY7" s="593"/>
      <c r="CZ7" s="594">
        <v>13.3</v>
      </c>
      <c r="DA7" s="594"/>
      <c r="DB7" s="594"/>
      <c r="DC7" s="594"/>
      <c r="DD7" s="600">
        <v>170304</v>
      </c>
      <c r="DE7" s="592"/>
      <c r="DF7" s="592"/>
      <c r="DG7" s="592"/>
      <c r="DH7" s="592"/>
      <c r="DI7" s="592"/>
      <c r="DJ7" s="592"/>
      <c r="DK7" s="592"/>
      <c r="DL7" s="592"/>
      <c r="DM7" s="592"/>
      <c r="DN7" s="592"/>
      <c r="DO7" s="592"/>
      <c r="DP7" s="593"/>
      <c r="DQ7" s="600">
        <v>1053163</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13517</v>
      </c>
      <c r="S8" s="592"/>
      <c r="T8" s="592"/>
      <c r="U8" s="592"/>
      <c r="V8" s="592"/>
      <c r="W8" s="592"/>
      <c r="X8" s="592"/>
      <c r="Y8" s="593"/>
      <c r="Z8" s="594">
        <v>0.1</v>
      </c>
      <c r="AA8" s="594"/>
      <c r="AB8" s="594"/>
      <c r="AC8" s="594"/>
      <c r="AD8" s="595">
        <v>13517</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42374</v>
      </c>
      <c r="BH8" s="592"/>
      <c r="BI8" s="592"/>
      <c r="BJ8" s="592"/>
      <c r="BK8" s="592"/>
      <c r="BL8" s="592"/>
      <c r="BM8" s="592"/>
      <c r="BN8" s="593"/>
      <c r="BO8" s="594">
        <v>1.5</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3191598</v>
      </c>
      <c r="CS8" s="592"/>
      <c r="CT8" s="592"/>
      <c r="CU8" s="592"/>
      <c r="CV8" s="592"/>
      <c r="CW8" s="592"/>
      <c r="CX8" s="592"/>
      <c r="CY8" s="593"/>
      <c r="CZ8" s="594">
        <v>33.9</v>
      </c>
      <c r="DA8" s="594"/>
      <c r="DB8" s="594"/>
      <c r="DC8" s="594"/>
      <c r="DD8" s="600">
        <v>18176</v>
      </c>
      <c r="DE8" s="592"/>
      <c r="DF8" s="592"/>
      <c r="DG8" s="592"/>
      <c r="DH8" s="592"/>
      <c r="DI8" s="592"/>
      <c r="DJ8" s="592"/>
      <c r="DK8" s="592"/>
      <c r="DL8" s="592"/>
      <c r="DM8" s="592"/>
      <c r="DN8" s="592"/>
      <c r="DO8" s="592"/>
      <c r="DP8" s="593"/>
      <c r="DQ8" s="600">
        <v>1839441</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20365</v>
      </c>
      <c r="S9" s="592"/>
      <c r="T9" s="592"/>
      <c r="U9" s="592"/>
      <c r="V9" s="592"/>
      <c r="W9" s="592"/>
      <c r="X9" s="592"/>
      <c r="Y9" s="593"/>
      <c r="Z9" s="594">
        <v>0.2</v>
      </c>
      <c r="AA9" s="594"/>
      <c r="AB9" s="594"/>
      <c r="AC9" s="594"/>
      <c r="AD9" s="595">
        <v>20365</v>
      </c>
      <c r="AE9" s="595"/>
      <c r="AF9" s="595"/>
      <c r="AG9" s="595"/>
      <c r="AH9" s="595"/>
      <c r="AI9" s="595"/>
      <c r="AJ9" s="595"/>
      <c r="AK9" s="595"/>
      <c r="AL9" s="596">
        <v>0.4</v>
      </c>
      <c r="AM9" s="597"/>
      <c r="AN9" s="597"/>
      <c r="AO9" s="598"/>
      <c r="AP9" s="588" t="s">
        <v>221</v>
      </c>
      <c r="AQ9" s="589"/>
      <c r="AR9" s="589"/>
      <c r="AS9" s="589"/>
      <c r="AT9" s="589"/>
      <c r="AU9" s="589"/>
      <c r="AV9" s="589"/>
      <c r="AW9" s="589"/>
      <c r="AX9" s="589"/>
      <c r="AY9" s="589"/>
      <c r="AZ9" s="589"/>
      <c r="BA9" s="589"/>
      <c r="BB9" s="589"/>
      <c r="BC9" s="589"/>
      <c r="BD9" s="589"/>
      <c r="BE9" s="589"/>
      <c r="BF9" s="590"/>
      <c r="BG9" s="591">
        <v>1278346</v>
      </c>
      <c r="BH9" s="592"/>
      <c r="BI9" s="592"/>
      <c r="BJ9" s="592"/>
      <c r="BK9" s="592"/>
      <c r="BL9" s="592"/>
      <c r="BM9" s="592"/>
      <c r="BN9" s="593"/>
      <c r="BO9" s="594">
        <v>44.5</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704784</v>
      </c>
      <c r="CS9" s="592"/>
      <c r="CT9" s="592"/>
      <c r="CU9" s="592"/>
      <c r="CV9" s="592"/>
      <c r="CW9" s="592"/>
      <c r="CX9" s="592"/>
      <c r="CY9" s="593"/>
      <c r="CZ9" s="594">
        <v>7.5</v>
      </c>
      <c r="DA9" s="594"/>
      <c r="DB9" s="594"/>
      <c r="DC9" s="594"/>
      <c r="DD9" s="600">
        <v>19065</v>
      </c>
      <c r="DE9" s="592"/>
      <c r="DF9" s="592"/>
      <c r="DG9" s="592"/>
      <c r="DH9" s="592"/>
      <c r="DI9" s="592"/>
      <c r="DJ9" s="592"/>
      <c r="DK9" s="592"/>
      <c r="DL9" s="592"/>
      <c r="DM9" s="592"/>
      <c r="DN9" s="592"/>
      <c r="DO9" s="592"/>
      <c r="DP9" s="593"/>
      <c r="DQ9" s="600">
        <v>678317</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240353</v>
      </c>
      <c r="S10" s="592"/>
      <c r="T10" s="592"/>
      <c r="U10" s="592"/>
      <c r="V10" s="592"/>
      <c r="W10" s="592"/>
      <c r="X10" s="592"/>
      <c r="Y10" s="593"/>
      <c r="Z10" s="594">
        <v>2.4</v>
      </c>
      <c r="AA10" s="594"/>
      <c r="AB10" s="594"/>
      <c r="AC10" s="594"/>
      <c r="AD10" s="595">
        <v>240353</v>
      </c>
      <c r="AE10" s="595"/>
      <c r="AF10" s="595"/>
      <c r="AG10" s="595"/>
      <c r="AH10" s="595"/>
      <c r="AI10" s="595"/>
      <c r="AJ10" s="595"/>
      <c r="AK10" s="595"/>
      <c r="AL10" s="596">
        <v>4.3</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47055</v>
      </c>
      <c r="BH10" s="592"/>
      <c r="BI10" s="592"/>
      <c r="BJ10" s="592"/>
      <c r="BK10" s="592"/>
      <c r="BL10" s="592"/>
      <c r="BM10" s="592"/>
      <c r="BN10" s="593"/>
      <c r="BO10" s="594">
        <v>1.6</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27338</v>
      </c>
      <c r="CS10" s="592"/>
      <c r="CT10" s="592"/>
      <c r="CU10" s="592"/>
      <c r="CV10" s="592"/>
      <c r="CW10" s="592"/>
      <c r="CX10" s="592"/>
      <c r="CY10" s="593"/>
      <c r="CZ10" s="594">
        <v>0.3</v>
      </c>
      <c r="DA10" s="594"/>
      <c r="DB10" s="594"/>
      <c r="DC10" s="594"/>
      <c r="DD10" s="600" t="s">
        <v>110</v>
      </c>
      <c r="DE10" s="592"/>
      <c r="DF10" s="592"/>
      <c r="DG10" s="592"/>
      <c r="DH10" s="592"/>
      <c r="DI10" s="592"/>
      <c r="DJ10" s="592"/>
      <c r="DK10" s="592"/>
      <c r="DL10" s="592"/>
      <c r="DM10" s="592"/>
      <c r="DN10" s="592"/>
      <c r="DO10" s="592"/>
      <c r="DP10" s="593"/>
      <c r="DQ10" s="600">
        <v>16658</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64259</v>
      </c>
      <c r="BH11" s="592"/>
      <c r="BI11" s="592"/>
      <c r="BJ11" s="592"/>
      <c r="BK11" s="592"/>
      <c r="BL11" s="592"/>
      <c r="BM11" s="592"/>
      <c r="BN11" s="593"/>
      <c r="BO11" s="594">
        <v>2.2000000000000002</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279871</v>
      </c>
      <c r="CS11" s="592"/>
      <c r="CT11" s="592"/>
      <c r="CU11" s="592"/>
      <c r="CV11" s="592"/>
      <c r="CW11" s="592"/>
      <c r="CX11" s="592"/>
      <c r="CY11" s="593"/>
      <c r="CZ11" s="594">
        <v>3</v>
      </c>
      <c r="DA11" s="594"/>
      <c r="DB11" s="594"/>
      <c r="DC11" s="594"/>
      <c r="DD11" s="600">
        <v>127405</v>
      </c>
      <c r="DE11" s="592"/>
      <c r="DF11" s="592"/>
      <c r="DG11" s="592"/>
      <c r="DH11" s="592"/>
      <c r="DI11" s="592"/>
      <c r="DJ11" s="592"/>
      <c r="DK11" s="592"/>
      <c r="DL11" s="592"/>
      <c r="DM11" s="592"/>
      <c r="DN11" s="592"/>
      <c r="DO11" s="592"/>
      <c r="DP11" s="593"/>
      <c r="DQ11" s="600">
        <v>166410</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1198081</v>
      </c>
      <c r="BH12" s="592"/>
      <c r="BI12" s="592"/>
      <c r="BJ12" s="592"/>
      <c r="BK12" s="592"/>
      <c r="BL12" s="592"/>
      <c r="BM12" s="592"/>
      <c r="BN12" s="593"/>
      <c r="BO12" s="594">
        <v>41.7</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161236</v>
      </c>
      <c r="CS12" s="592"/>
      <c r="CT12" s="592"/>
      <c r="CU12" s="592"/>
      <c r="CV12" s="592"/>
      <c r="CW12" s="592"/>
      <c r="CX12" s="592"/>
      <c r="CY12" s="593"/>
      <c r="CZ12" s="594">
        <v>1.7</v>
      </c>
      <c r="DA12" s="594"/>
      <c r="DB12" s="594"/>
      <c r="DC12" s="594"/>
      <c r="DD12" s="600">
        <v>33208</v>
      </c>
      <c r="DE12" s="592"/>
      <c r="DF12" s="592"/>
      <c r="DG12" s="592"/>
      <c r="DH12" s="592"/>
      <c r="DI12" s="592"/>
      <c r="DJ12" s="592"/>
      <c r="DK12" s="592"/>
      <c r="DL12" s="592"/>
      <c r="DM12" s="592"/>
      <c r="DN12" s="592"/>
      <c r="DO12" s="592"/>
      <c r="DP12" s="593"/>
      <c r="DQ12" s="600">
        <v>82768</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32902</v>
      </c>
      <c r="S13" s="592"/>
      <c r="T13" s="592"/>
      <c r="U13" s="592"/>
      <c r="V13" s="592"/>
      <c r="W13" s="592"/>
      <c r="X13" s="592"/>
      <c r="Y13" s="593"/>
      <c r="Z13" s="594">
        <v>0.3</v>
      </c>
      <c r="AA13" s="594"/>
      <c r="AB13" s="594"/>
      <c r="AC13" s="594"/>
      <c r="AD13" s="595">
        <v>32902</v>
      </c>
      <c r="AE13" s="595"/>
      <c r="AF13" s="595"/>
      <c r="AG13" s="595"/>
      <c r="AH13" s="595"/>
      <c r="AI13" s="595"/>
      <c r="AJ13" s="595"/>
      <c r="AK13" s="595"/>
      <c r="AL13" s="596">
        <v>0.6</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1192915</v>
      </c>
      <c r="BH13" s="592"/>
      <c r="BI13" s="592"/>
      <c r="BJ13" s="592"/>
      <c r="BK13" s="592"/>
      <c r="BL13" s="592"/>
      <c r="BM13" s="592"/>
      <c r="BN13" s="593"/>
      <c r="BO13" s="594">
        <v>41.5</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1640415</v>
      </c>
      <c r="CS13" s="592"/>
      <c r="CT13" s="592"/>
      <c r="CU13" s="592"/>
      <c r="CV13" s="592"/>
      <c r="CW13" s="592"/>
      <c r="CX13" s="592"/>
      <c r="CY13" s="593"/>
      <c r="CZ13" s="594">
        <v>17.399999999999999</v>
      </c>
      <c r="DA13" s="594"/>
      <c r="DB13" s="594"/>
      <c r="DC13" s="594"/>
      <c r="DD13" s="600">
        <v>950890</v>
      </c>
      <c r="DE13" s="592"/>
      <c r="DF13" s="592"/>
      <c r="DG13" s="592"/>
      <c r="DH13" s="592"/>
      <c r="DI13" s="592"/>
      <c r="DJ13" s="592"/>
      <c r="DK13" s="592"/>
      <c r="DL13" s="592"/>
      <c r="DM13" s="592"/>
      <c r="DN13" s="592"/>
      <c r="DO13" s="592"/>
      <c r="DP13" s="593"/>
      <c r="DQ13" s="600">
        <v>921115</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59831</v>
      </c>
      <c r="BH14" s="592"/>
      <c r="BI14" s="592"/>
      <c r="BJ14" s="592"/>
      <c r="BK14" s="592"/>
      <c r="BL14" s="592"/>
      <c r="BM14" s="592"/>
      <c r="BN14" s="593"/>
      <c r="BO14" s="594">
        <v>2.1</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349220</v>
      </c>
      <c r="CS14" s="592"/>
      <c r="CT14" s="592"/>
      <c r="CU14" s="592"/>
      <c r="CV14" s="592"/>
      <c r="CW14" s="592"/>
      <c r="CX14" s="592"/>
      <c r="CY14" s="593"/>
      <c r="CZ14" s="594">
        <v>3.7</v>
      </c>
      <c r="DA14" s="594"/>
      <c r="DB14" s="594"/>
      <c r="DC14" s="594"/>
      <c r="DD14" s="600">
        <v>6519</v>
      </c>
      <c r="DE14" s="592"/>
      <c r="DF14" s="592"/>
      <c r="DG14" s="592"/>
      <c r="DH14" s="592"/>
      <c r="DI14" s="592"/>
      <c r="DJ14" s="592"/>
      <c r="DK14" s="592"/>
      <c r="DL14" s="592"/>
      <c r="DM14" s="592"/>
      <c r="DN14" s="592"/>
      <c r="DO14" s="592"/>
      <c r="DP14" s="593"/>
      <c r="DQ14" s="600">
        <v>338364</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24405</v>
      </c>
      <c r="S15" s="592"/>
      <c r="T15" s="592"/>
      <c r="U15" s="592"/>
      <c r="V15" s="592"/>
      <c r="W15" s="592"/>
      <c r="X15" s="592"/>
      <c r="Y15" s="593"/>
      <c r="Z15" s="594">
        <v>0.2</v>
      </c>
      <c r="AA15" s="594"/>
      <c r="AB15" s="594"/>
      <c r="AC15" s="594"/>
      <c r="AD15" s="595">
        <v>24405</v>
      </c>
      <c r="AE15" s="595"/>
      <c r="AF15" s="595"/>
      <c r="AG15" s="595"/>
      <c r="AH15" s="595"/>
      <c r="AI15" s="595"/>
      <c r="AJ15" s="595"/>
      <c r="AK15" s="595"/>
      <c r="AL15" s="596">
        <v>0.4</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181096</v>
      </c>
      <c r="BH15" s="592"/>
      <c r="BI15" s="592"/>
      <c r="BJ15" s="592"/>
      <c r="BK15" s="592"/>
      <c r="BL15" s="592"/>
      <c r="BM15" s="592"/>
      <c r="BN15" s="593"/>
      <c r="BO15" s="594">
        <v>6.3</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1041079</v>
      </c>
      <c r="CS15" s="592"/>
      <c r="CT15" s="592"/>
      <c r="CU15" s="592"/>
      <c r="CV15" s="592"/>
      <c r="CW15" s="592"/>
      <c r="CX15" s="592"/>
      <c r="CY15" s="593"/>
      <c r="CZ15" s="594">
        <v>11.1</v>
      </c>
      <c r="DA15" s="594"/>
      <c r="DB15" s="594"/>
      <c r="DC15" s="594"/>
      <c r="DD15" s="600">
        <v>154369</v>
      </c>
      <c r="DE15" s="592"/>
      <c r="DF15" s="592"/>
      <c r="DG15" s="592"/>
      <c r="DH15" s="592"/>
      <c r="DI15" s="592"/>
      <c r="DJ15" s="592"/>
      <c r="DK15" s="592"/>
      <c r="DL15" s="592"/>
      <c r="DM15" s="592"/>
      <c r="DN15" s="592"/>
      <c r="DO15" s="592"/>
      <c r="DP15" s="593"/>
      <c r="DQ15" s="600">
        <v>853711</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2448688</v>
      </c>
      <c r="S16" s="592"/>
      <c r="T16" s="592"/>
      <c r="U16" s="592"/>
      <c r="V16" s="592"/>
      <c r="W16" s="592"/>
      <c r="X16" s="592"/>
      <c r="Y16" s="593"/>
      <c r="Z16" s="594">
        <v>24.9</v>
      </c>
      <c r="AA16" s="594"/>
      <c r="AB16" s="594"/>
      <c r="AC16" s="594"/>
      <c r="AD16" s="595">
        <v>2287762</v>
      </c>
      <c r="AE16" s="595"/>
      <c r="AF16" s="595"/>
      <c r="AG16" s="595"/>
      <c r="AH16" s="595"/>
      <c r="AI16" s="595"/>
      <c r="AJ16" s="595"/>
      <c r="AK16" s="595"/>
      <c r="AL16" s="596">
        <v>40.6</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110154</v>
      </c>
      <c r="CS16" s="592"/>
      <c r="CT16" s="592"/>
      <c r="CU16" s="592"/>
      <c r="CV16" s="592"/>
      <c r="CW16" s="592"/>
      <c r="CX16" s="592"/>
      <c r="CY16" s="593"/>
      <c r="CZ16" s="594">
        <v>1.2</v>
      </c>
      <c r="DA16" s="594"/>
      <c r="DB16" s="594"/>
      <c r="DC16" s="594"/>
      <c r="DD16" s="600" t="s">
        <v>110</v>
      </c>
      <c r="DE16" s="592"/>
      <c r="DF16" s="592"/>
      <c r="DG16" s="592"/>
      <c r="DH16" s="592"/>
      <c r="DI16" s="592"/>
      <c r="DJ16" s="592"/>
      <c r="DK16" s="592"/>
      <c r="DL16" s="592"/>
      <c r="DM16" s="592"/>
      <c r="DN16" s="592"/>
      <c r="DO16" s="592"/>
      <c r="DP16" s="593"/>
      <c r="DQ16" s="600">
        <v>52851</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2287762</v>
      </c>
      <c r="S17" s="592"/>
      <c r="T17" s="592"/>
      <c r="U17" s="592"/>
      <c r="V17" s="592"/>
      <c r="W17" s="592"/>
      <c r="X17" s="592"/>
      <c r="Y17" s="593"/>
      <c r="Z17" s="594">
        <v>23.3</v>
      </c>
      <c r="AA17" s="594"/>
      <c r="AB17" s="594"/>
      <c r="AC17" s="594"/>
      <c r="AD17" s="595">
        <v>2287762</v>
      </c>
      <c r="AE17" s="595"/>
      <c r="AF17" s="595"/>
      <c r="AG17" s="595"/>
      <c r="AH17" s="595"/>
      <c r="AI17" s="595"/>
      <c r="AJ17" s="595"/>
      <c r="AK17" s="595"/>
      <c r="AL17" s="596">
        <v>40.6</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538031</v>
      </c>
      <c r="CS17" s="592"/>
      <c r="CT17" s="592"/>
      <c r="CU17" s="592"/>
      <c r="CV17" s="592"/>
      <c r="CW17" s="592"/>
      <c r="CX17" s="592"/>
      <c r="CY17" s="593"/>
      <c r="CZ17" s="594">
        <v>5.7</v>
      </c>
      <c r="DA17" s="594"/>
      <c r="DB17" s="594"/>
      <c r="DC17" s="594"/>
      <c r="DD17" s="600" t="s">
        <v>110</v>
      </c>
      <c r="DE17" s="592"/>
      <c r="DF17" s="592"/>
      <c r="DG17" s="592"/>
      <c r="DH17" s="592"/>
      <c r="DI17" s="592"/>
      <c r="DJ17" s="592"/>
      <c r="DK17" s="592"/>
      <c r="DL17" s="592"/>
      <c r="DM17" s="592"/>
      <c r="DN17" s="592"/>
      <c r="DO17" s="592"/>
      <c r="DP17" s="593"/>
      <c r="DQ17" s="600">
        <v>520540</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160908</v>
      </c>
      <c r="S18" s="592"/>
      <c r="T18" s="592"/>
      <c r="U18" s="592"/>
      <c r="V18" s="592"/>
      <c r="W18" s="592"/>
      <c r="X18" s="592"/>
      <c r="Y18" s="593"/>
      <c r="Z18" s="594">
        <v>1.6</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18</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5756810</v>
      </c>
      <c r="S20" s="592"/>
      <c r="T20" s="592"/>
      <c r="U20" s="592"/>
      <c r="V20" s="592"/>
      <c r="W20" s="592"/>
      <c r="X20" s="592"/>
      <c r="Y20" s="593"/>
      <c r="Z20" s="594">
        <v>58.6</v>
      </c>
      <c r="AA20" s="594"/>
      <c r="AB20" s="594"/>
      <c r="AC20" s="594"/>
      <c r="AD20" s="595">
        <v>5595884</v>
      </c>
      <c r="AE20" s="595"/>
      <c r="AF20" s="595"/>
      <c r="AG20" s="595"/>
      <c r="AH20" s="595"/>
      <c r="AI20" s="595"/>
      <c r="AJ20" s="595"/>
      <c r="AK20" s="595"/>
      <c r="AL20" s="596">
        <v>99.3</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9406703</v>
      </c>
      <c r="CS20" s="592"/>
      <c r="CT20" s="592"/>
      <c r="CU20" s="592"/>
      <c r="CV20" s="592"/>
      <c r="CW20" s="592"/>
      <c r="CX20" s="592"/>
      <c r="CY20" s="593"/>
      <c r="CZ20" s="594">
        <v>100</v>
      </c>
      <c r="DA20" s="594"/>
      <c r="DB20" s="594"/>
      <c r="DC20" s="594"/>
      <c r="DD20" s="600">
        <v>1479936</v>
      </c>
      <c r="DE20" s="592"/>
      <c r="DF20" s="592"/>
      <c r="DG20" s="592"/>
      <c r="DH20" s="592"/>
      <c r="DI20" s="592"/>
      <c r="DJ20" s="592"/>
      <c r="DK20" s="592"/>
      <c r="DL20" s="592"/>
      <c r="DM20" s="592"/>
      <c r="DN20" s="592"/>
      <c r="DO20" s="592"/>
      <c r="DP20" s="593"/>
      <c r="DQ20" s="600">
        <v>6633280</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5249</v>
      </c>
      <c r="S21" s="592"/>
      <c r="T21" s="592"/>
      <c r="U21" s="592"/>
      <c r="V21" s="592"/>
      <c r="W21" s="592"/>
      <c r="X21" s="592"/>
      <c r="Y21" s="593"/>
      <c r="Z21" s="594">
        <v>0.1</v>
      </c>
      <c r="AA21" s="594"/>
      <c r="AB21" s="594"/>
      <c r="AC21" s="594"/>
      <c r="AD21" s="595">
        <v>5249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75236</v>
      </c>
      <c r="S22" s="592"/>
      <c r="T22" s="592"/>
      <c r="U22" s="592"/>
      <c r="V22" s="592"/>
      <c r="W22" s="592"/>
      <c r="X22" s="592"/>
      <c r="Y22" s="593"/>
      <c r="Z22" s="594">
        <v>0.8</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170888</v>
      </c>
      <c r="S23" s="592"/>
      <c r="T23" s="592"/>
      <c r="U23" s="592"/>
      <c r="V23" s="592"/>
      <c r="W23" s="592"/>
      <c r="X23" s="592"/>
      <c r="Y23" s="593"/>
      <c r="Z23" s="594">
        <v>1.7</v>
      </c>
      <c r="AA23" s="594"/>
      <c r="AB23" s="594"/>
      <c r="AC23" s="594"/>
      <c r="AD23" s="595">
        <v>13831</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16233</v>
      </c>
      <c r="S24" s="592"/>
      <c r="T24" s="592"/>
      <c r="U24" s="592"/>
      <c r="V24" s="592"/>
      <c r="W24" s="592"/>
      <c r="X24" s="592"/>
      <c r="Y24" s="593"/>
      <c r="Z24" s="594">
        <v>0.2</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3223056</v>
      </c>
      <c r="CS24" s="581"/>
      <c r="CT24" s="581"/>
      <c r="CU24" s="581"/>
      <c r="CV24" s="581"/>
      <c r="CW24" s="581"/>
      <c r="CX24" s="581"/>
      <c r="CY24" s="582"/>
      <c r="CZ24" s="620">
        <v>34.299999999999997</v>
      </c>
      <c r="DA24" s="621"/>
      <c r="DB24" s="621"/>
      <c r="DC24" s="622"/>
      <c r="DD24" s="619">
        <v>2009501</v>
      </c>
      <c r="DE24" s="581"/>
      <c r="DF24" s="581"/>
      <c r="DG24" s="581"/>
      <c r="DH24" s="581"/>
      <c r="DI24" s="581"/>
      <c r="DJ24" s="581"/>
      <c r="DK24" s="582"/>
      <c r="DL24" s="619">
        <v>1986714</v>
      </c>
      <c r="DM24" s="581"/>
      <c r="DN24" s="581"/>
      <c r="DO24" s="581"/>
      <c r="DP24" s="581"/>
      <c r="DQ24" s="581"/>
      <c r="DR24" s="581"/>
      <c r="DS24" s="581"/>
      <c r="DT24" s="581"/>
      <c r="DU24" s="581"/>
      <c r="DV24" s="582"/>
      <c r="DW24" s="585">
        <v>32.4</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1468832</v>
      </c>
      <c r="S25" s="592"/>
      <c r="T25" s="592"/>
      <c r="U25" s="592"/>
      <c r="V25" s="592"/>
      <c r="W25" s="592"/>
      <c r="X25" s="592"/>
      <c r="Y25" s="593"/>
      <c r="Z25" s="594">
        <v>15</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1187697</v>
      </c>
      <c r="CS25" s="623"/>
      <c r="CT25" s="623"/>
      <c r="CU25" s="623"/>
      <c r="CV25" s="623"/>
      <c r="CW25" s="623"/>
      <c r="CX25" s="623"/>
      <c r="CY25" s="624"/>
      <c r="CZ25" s="625">
        <v>12.6</v>
      </c>
      <c r="DA25" s="626"/>
      <c r="DB25" s="626"/>
      <c r="DC25" s="627"/>
      <c r="DD25" s="600">
        <v>1016656</v>
      </c>
      <c r="DE25" s="623"/>
      <c r="DF25" s="623"/>
      <c r="DG25" s="623"/>
      <c r="DH25" s="623"/>
      <c r="DI25" s="623"/>
      <c r="DJ25" s="623"/>
      <c r="DK25" s="624"/>
      <c r="DL25" s="600">
        <v>1014946</v>
      </c>
      <c r="DM25" s="623"/>
      <c r="DN25" s="623"/>
      <c r="DO25" s="623"/>
      <c r="DP25" s="623"/>
      <c r="DQ25" s="623"/>
      <c r="DR25" s="623"/>
      <c r="DS25" s="623"/>
      <c r="DT25" s="623"/>
      <c r="DU25" s="623"/>
      <c r="DV25" s="624"/>
      <c r="DW25" s="596">
        <v>16.5</v>
      </c>
      <c r="DX25" s="617"/>
      <c r="DY25" s="617"/>
      <c r="DZ25" s="617"/>
      <c r="EA25" s="617"/>
      <c r="EB25" s="617"/>
      <c r="EC25" s="618"/>
    </row>
    <row r="26" spans="2:133" ht="11.25" customHeight="1" x14ac:dyDescent="0.15">
      <c r="B26" s="628" t="s">
        <v>274</v>
      </c>
      <c r="C26" s="629"/>
      <c r="D26" s="629"/>
      <c r="E26" s="629"/>
      <c r="F26" s="629"/>
      <c r="G26" s="629"/>
      <c r="H26" s="629"/>
      <c r="I26" s="629"/>
      <c r="J26" s="629"/>
      <c r="K26" s="629"/>
      <c r="L26" s="629"/>
      <c r="M26" s="629"/>
      <c r="N26" s="629"/>
      <c r="O26" s="629"/>
      <c r="P26" s="629"/>
      <c r="Q26" s="630"/>
      <c r="R26" s="591">
        <v>14233</v>
      </c>
      <c r="S26" s="592"/>
      <c r="T26" s="592"/>
      <c r="U26" s="592"/>
      <c r="V26" s="592"/>
      <c r="W26" s="592"/>
      <c r="X26" s="592"/>
      <c r="Y26" s="593"/>
      <c r="Z26" s="594">
        <v>0.1</v>
      </c>
      <c r="AA26" s="594"/>
      <c r="AB26" s="594"/>
      <c r="AC26" s="594"/>
      <c r="AD26" s="595">
        <v>14233</v>
      </c>
      <c r="AE26" s="595"/>
      <c r="AF26" s="595"/>
      <c r="AG26" s="595"/>
      <c r="AH26" s="595"/>
      <c r="AI26" s="595"/>
      <c r="AJ26" s="595"/>
      <c r="AK26" s="595"/>
      <c r="AL26" s="596">
        <v>0.3</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795118</v>
      </c>
      <c r="CS26" s="592"/>
      <c r="CT26" s="592"/>
      <c r="CU26" s="592"/>
      <c r="CV26" s="592"/>
      <c r="CW26" s="592"/>
      <c r="CX26" s="592"/>
      <c r="CY26" s="593"/>
      <c r="CZ26" s="625">
        <v>8.5</v>
      </c>
      <c r="DA26" s="626"/>
      <c r="DB26" s="626"/>
      <c r="DC26" s="627"/>
      <c r="DD26" s="600">
        <v>636391</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17"/>
      <c r="DY26" s="617"/>
      <c r="DZ26" s="617"/>
      <c r="EA26" s="617"/>
      <c r="EB26" s="617"/>
      <c r="EC26" s="618"/>
    </row>
    <row r="27" spans="2:133" ht="11.25" customHeight="1" x14ac:dyDescent="0.15">
      <c r="B27" s="588" t="s">
        <v>277</v>
      </c>
      <c r="C27" s="589"/>
      <c r="D27" s="589"/>
      <c r="E27" s="589"/>
      <c r="F27" s="589"/>
      <c r="G27" s="589"/>
      <c r="H27" s="589"/>
      <c r="I27" s="589"/>
      <c r="J27" s="589"/>
      <c r="K27" s="589"/>
      <c r="L27" s="589"/>
      <c r="M27" s="589"/>
      <c r="N27" s="589"/>
      <c r="O27" s="589"/>
      <c r="P27" s="589"/>
      <c r="Q27" s="590"/>
      <c r="R27" s="591">
        <v>614423</v>
      </c>
      <c r="S27" s="592"/>
      <c r="T27" s="592"/>
      <c r="U27" s="592"/>
      <c r="V27" s="592"/>
      <c r="W27" s="592"/>
      <c r="X27" s="592"/>
      <c r="Y27" s="593"/>
      <c r="Z27" s="594">
        <v>6.3</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2871042</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1497329</v>
      </c>
      <c r="CS27" s="623"/>
      <c r="CT27" s="623"/>
      <c r="CU27" s="623"/>
      <c r="CV27" s="623"/>
      <c r="CW27" s="623"/>
      <c r="CX27" s="623"/>
      <c r="CY27" s="624"/>
      <c r="CZ27" s="625">
        <v>15.9</v>
      </c>
      <c r="DA27" s="626"/>
      <c r="DB27" s="626"/>
      <c r="DC27" s="627"/>
      <c r="DD27" s="600">
        <v>472306</v>
      </c>
      <c r="DE27" s="623"/>
      <c r="DF27" s="623"/>
      <c r="DG27" s="623"/>
      <c r="DH27" s="623"/>
      <c r="DI27" s="623"/>
      <c r="DJ27" s="623"/>
      <c r="DK27" s="624"/>
      <c r="DL27" s="600">
        <v>471229</v>
      </c>
      <c r="DM27" s="623"/>
      <c r="DN27" s="623"/>
      <c r="DO27" s="623"/>
      <c r="DP27" s="623"/>
      <c r="DQ27" s="623"/>
      <c r="DR27" s="623"/>
      <c r="DS27" s="623"/>
      <c r="DT27" s="623"/>
      <c r="DU27" s="623"/>
      <c r="DV27" s="624"/>
      <c r="DW27" s="596">
        <v>7.7</v>
      </c>
      <c r="DX27" s="617"/>
      <c r="DY27" s="617"/>
      <c r="DZ27" s="617"/>
      <c r="EA27" s="617"/>
      <c r="EB27" s="617"/>
      <c r="EC27" s="618"/>
    </row>
    <row r="28" spans="2:133" ht="11.25" customHeight="1" x14ac:dyDescent="0.15">
      <c r="B28" s="588" t="s">
        <v>280</v>
      </c>
      <c r="C28" s="589"/>
      <c r="D28" s="589"/>
      <c r="E28" s="589"/>
      <c r="F28" s="589"/>
      <c r="G28" s="589"/>
      <c r="H28" s="589"/>
      <c r="I28" s="589"/>
      <c r="J28" s="589"/>
      <c r="K28" s="589"/>
      <c r="L28" s="589"/>
      <c r="M28" s="589"/>
      <c r="N28" s="589"/>
      <c r="O28" s="589"/>
      <c r="P28" s="589"/>
      <c r="Q28" s="590"/>
      <c r="R28" s="591">
        <v>28856</v>
      </c>
      <c r="S28" s="592"/>
      <c r="T28" s="592"/>
      <c r="U28" s="592"/>
      <c r="V28" s="592"/>
      <c r="W28" s="592"/>
      <c r="X28" s="592"/>
      <c r="Y28" s="593"/>
      <c r="Z28" s="594">
        <v>0.3</v>
      </c>
      <c r="AA28" s="594"/>
      <c r="AB28" s="594"/>
      <c r="AC28" s="594"/>
      <c r="AD28" s="595">
        <v>4083</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538030</v>
      </c>
      <c r="CS28" s="592"/>
      <c r="CT28" s="592"/>
      <c r="CU28" s="592"/>
      <c r="CV28" s="592"/>
      <c r="CW28" s="592"/>
      <c r="CX28" s="592"/>
      <c r="CY28" s="593"/>
      <c r="CZ28" s="625">
        <v>5.7</v>
      </c>
      <c r="DA28" s="626"/>
      <c r="DB28" s="626"/>
      <c r="DC28" s="627"/>
      <c r="DD28" s="600">
        <v>520539</v>
      </c>
      <c r="DE28" s="592"/>
      <c r="DF28" s="592"/>
      <c r="DG28" s="592"/>
      <c r="DH28" s="592"/>
      <c r="DI28" s="592"/>
      <c r="DJ28" s="592"/>
      <c r="DK28" s="593"/>
      <c r="DL28" s="600">
        <v>500539</v>
      </c>
      <c r="DM28" s="592"/>
      <c r="DN28" s="592"/>
      <c r="DO28" s="592"/>
      <c r="DP28" s="592"/>
      <c r="DQ28" s="592"/>
      <c r="DR28" s="592"/>
      <c r="DS28" s="592"/>
      <c r="DT28" s="592"/>
      <c r="DU28" s="592"/>
      <c r="DV28" s="593"/>
      <c r="DW28" s="596">
        <v>8.1999999999999993</v>
      </c>
      <c r="DX28" s="617"/>
      <c r="DY28" s="617"/>
      <c r="DZ28" s="617"/>
      <c r="EA28" s="617"/>
      <c r="EB28" s="617"/>
      <c r="EC28" s="618"/>
    </row>
    <row r="29" spans="2:133" ht="11.25" customHeight="1" x14ac:dyDescent="0.15">
      <c r="B29" s="588" t="s">
        <v>282</v>
      </c>
      <c r="C29" s="589"/>
      <c r="D29" s="589"/>
      <c r="E29" s="589"/>
      <c r="F29" s="589"/>
      <c r="G29" s="589"/>
      <c r="H29" s="589"/>
      <c r="I29" s="589"/>
      <c r="J29" s="589"/>
      <c r="K29" s="589"/>
      <c r="L29" s="589"/>
      <c r="M29" s="589"/>
      <c r="N29" s="589"/>
      <c r="O29" s="589"/>
      <c r="P29" s="589"/>
      <c r="Q29" s="590"/>
      <c r="R29" s="591">
        <v>1521</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538030</v>
      </c>
      <c r="CS29" s="623"/>
      <c r="CT29" s="623"/>
      <c r="CU29" s="623"/>
      <c r="CV29" s="623"/>
      <c r="CW29" s="623"/>
      <c r="CX29" s="623"/>
      <c r="CY29" s="624"/>
      <c r="CZ29" s="625">
        <v>5.7</v>
      </c>
      <c r="DA29" s="626"/>
      <c r="DB29" s="626"/>
      <c r="DC29" s="627"/>
      <c r="DD29" s="600">
        <v>520539</v>
      </c>
      <c r="DE29" s="623"/>
      <c r="DF29" s="623"/>
      <c r="DG29" s="623"/>
      <c r="DH29" s="623"/>
      <c r="DI29" s="623"/>
      <c r="DJ29" s="623"/>
      <c r="DK29" s="624"/>
      <c r="DL29" s="600">
        <v>500539</v>
      </c>
      <c r="DM29" s="623"/>
      <c r="DN29" s="623"/>
      <c r="DO29" s="623"/>
      <c r="DP29" s="623"/>
      <c r="DQ29" s="623"/>
      <c r="DR29" s="623"/>
      <c r="DS29" s="623"/>
      <c r="DT29" s="623"/>
      <c r="DU29" s="623"/>
      <c r="DV29" s="624"/>
      <c r="DW29" s="596">
        <v>8.1999999999999993</v>
      </c>
      <c r="DX29" s="617"/>
      <c r="DY29" s="617"/>
      <c r="DZ29" s="617"/>
      <c r="EA29" s="617"/>
      <c r="EB29" s="617"/>
      <c r="EC29" s="618"/>
    </row>
    <row r="30" spans="2:133" ht="11.25" customHeight="1" x14ac:dyDescent="0.15">
      <c r="B30" s="588" t="s">
        <v>287</v>
      </c>
      <c r="C30" s="589"/>
      <c r="D30" s="589"/>
      <c r="E30" s="589"/>
      <c r="F30" s="589"/>
      <c r="G30" s="589"/>
      <c r="H30" s="589"/>
      <c r="I30" s="589"/>
      <c r="J30" s="589"/>
      <c r="K30" s="589"/>
      <c r="L30" s="589"/>
      <c r="M30" s="589"/>
      <c r="N30" s="589"/>
      <c r="O30" s="589"/>
      <c r="P30" s="589"/>
      <c r="Q30" s="590"/>
      <c r="R30" s="591">
        <v>247600</v>
      </c>
      <c r="S30" s="592"/>
      <c r="T30" s="592"/>
      <c r="U30" s="592"/>
      <c r="V30" s="592"/>
      <c r="W30" s="592"/>
      <c r="X30" s="592"/>
      <c r="Y30" s="593"/>
      <c r="Z30" s="594">
        <v>2.5</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98.3</v>
      </c>
      <c r="BH30" s="650"/>
      <c r="BI30" s="650"/>
      <c r="BJ30" s="650"/>
      <c r="BK30" s="650"/>
      <c r="BL30" s="650"/>
      <c r="BM30" s="586">
        <v>91.9</v>
      </c>
      <c r="BN30" s="650"/>
      <c r="BO30" s="650"/>
      <c r="BP30" s="650"/>
      <c r="BQ30" s="651"/>
      <c r="BR30" s="649">
        <v>98.2</v>
      </c>
      <c r="BS30" s="650"/>
      <c r="BT30" s="650"/>
      <c r="BU30" s="650"/>
      <c r="BV30" s="650"/>
      <c r="BW30" s="650"/>
      <c r="BX30" s="586">
        <v>91.7</v>
      </c>
      <c r="BY30" s="650"/>
      <c r="BZ30" s="650"/>
      <c r="CA30" s="650"/>
      <c r="CB30" s="651"/>
      <c r="CD30" s="654"/>
      <c r="CE30" s="655"/>
      <c r="CF30" s="605" t="s">
        <v>290</v>
      </c>
      <c r="CG30" s="606"/>
      <c r="CH30" s="606"/>
      <c r="CI30" s="606"/>
      <c r="CJ30" s="606"/>
      <c r="CK30" s="606"/>
      <c r="CL30" s="606"/>
      <c r="CM30" s="606"/>
      <c r="CN30" s="606"/>
      <c r="CO30" s="606"/>
      <c r="CP30" s="606"/>
      <c r="CQ30" s="607"/>
      <c r="CR30" s="591">
        <v>461874</v>
      </c>
      <c r="CS30" s="592"/>
      <c r="CT30" s="592"/>
      <c r="CU30" s="592"/>
      <c r="CV30" s="592"/>
      <c r="CW30" s="592"/>
      <c r="CX30" s="592"/>
      <c r="CY30" s="593"/>
      <c r="CZ30" s="625">
        <v>4.9000000000000004</v>
      </c>
      <c r="DA30" s="626"/>
      <c r="DB30" s="626"/>
      <c r="DC30" s="627"/>
      <c r="DD30" s="600">
        <v>446840</v>
      </c>
      <c r="DE30" s="592"/>
      <c r="DF30" s="592"/>
      <c r="DG30" s="592"/>
      <c r="DH30" s="592"/>
      <c r="DI30" s="592"/>
      <c r="DJ30" s="592"/>
      <c r="DK30" s="593"/>
      <c r="DL30" s="600">
        <v>426840</v>
      </c>
      <c r="DM30" s="592"/>
      <c r="DN30" s="592"/>
      <c r="DO30" s="592"/>
      <c r="DP30" s="592"/>
      <c r="DQ30" s="592"/>
      <c r="DR30" s="592"/>
      <c r="DS30" s="592"/>
      <c r="DT30" s="592"/>
      <c r="DU30" s="592"/>
      <c r="DV30" s="593"/>
      <c r="DW30" s="596">
        <v>7</v>
      </c>
      <c r="DX30" s="617"/>
      <c r="DY30" s="617"/>
      <c r="DZ30" s="617"/>
      <c r="EA30" s="617"/>
      <c r="EB30" s="617"/>
      <c r="EC30" s="618"/>
    </row>
    <row r="31" spans="2:133" ht="11.25" customHeight="1" x14ac:dyDescent="0.15">
      <c r="B31" s="588" t="s">
        <v>291</v>
      </c>
      <c r="C31" s="589"/>
      <c r="D31" s="589"/>
      <c r="E31" s="589"/>
      <c r="F31" s="589"/>
      <c r="G31" s="589"/>
      <c r="H31" s="589"/>
      <c r="I31" s="589"/>
      <c r="J31" s="589"/>
      <c r="K31" s="589"/>
      <c r="L31" s="589"/>
      <c r="M31" s="589"/>
      <c r="N31" s="589"/>
      <c r="O31" s="589"/>
      <c r="P31" s="589"/>
      <c r="Q31" s="590"/>
      <c r="R31" s="591">
        <v>285324</v>
      </c>
      <c r="S31" s="592"/>
      <c r="T31" s="592"/>
      <c r="U31" s="592"/>
      <c r="V31" s="592"/>
      <c r="W31" s="592"/>
      <c r="X31" s="592"/>
      <c r="Y31" s="593"/>
      <c r="Z31" s="594">
        <v>2.9</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98.7</v>
      </c>
      <c r="BH31" s="623"/>
      <c r="BI31" s="623"/>
      <c r="BJ31" s="623"/>
      <c r="BK31" s="623"/>
      <c r="BL31" s="623"/>
      <c r="BM31" s="597">
        <v>95.1</v>
      </c>
      <c r="BN31" s="647"/>
      <c r="BO31" s="647"/>
      <c r="BP31" s="647"/>
      <c r="BQ31" s="648"/>
      <c r="BR31" s="646">
        <v>98.7</v>
      </c>
      <c r="BS31" s="623"/>
      <c r="BT31" s="623"/>
      <c r="BU31" s="623"/>
      <c r="BV31" s="623"/>
      <c r="BW31" s="623"/>
      <c r="BX31" s="597">
        <v>95.2</v>
      </c>
      <c r="BY31" s="647"/>
      <c r="BZ31" s="647"/>
      <c r="CA31" s="647"/>
      <c r="CB31" s="648"/>
      <c r="CD31" s="654"/>
      <c r="CE31" s="655"/>
      <c r="CF31" s="605" t="s">
        <v>294</v>
      </c>
      <c r="CG31" s="606"/>
      <c r="CH31" s="606"/>
      <c r="CI31" s="606"/>
      <c r="CJ31" s="606"/>
      <c r="CK31" s="606"/>
      <c r="CL31" s="606"/>
      <c r="CM31" s="606"/>
      <c r="CN31" s="606"/>
      <c r="CO31" s="606"/>
      <c r="CP31" s="606"/>
      <c r="CQ31" s="607"/>
      <c r="CR31" s="591">
        <v>76156</v>
      </c>
      <c r="CS31" s="623"/>
      <c r="CT31" s="623"/>
      <c r="CU31" s="623"/>
      <c r="CV31" s="623"/>
      <c r="CW31" s="623"/>
      <c r="CX31" s="623"/>
      <c r="CY31" s="624"/>
      <c r="CZ31" s="625">
        <v>0.8</v>
      </c>
      <c r="DA31" s="626"/>
      <c r="DB31" s="626"/>
      <c r="DC31" s="627"/>
      <c r="DD31" s="600">
        <v>73699</v>
      </c>
      <c r="DE31" s="623"/>
      <c r="DF31" s="623"/>
      <c r="DG31" s="623"/>
      <c r="DH31" s="623"/>
      <c r="DI31" s="623"/>
      <c r="DJ31" s="623"/>
      <c r="DK31" s="624"/>
      <c r="DL31" s="600">
        <v>73699</v>
      </c>
      <c r="DM31" s="623"/>
      <c r="DN31" s="623"/>
      <c r="DO31" s="623"/>
      <c r="DP31" s="623"/>
      <c r="DQ31" s="623"/>
      <c r="DR31" s="623"/>
      <c r="DS31" s="623"/>
      <c r="DT31" s="623"/>
      <c r="DU31" s="623"/>
      <c r="DV31" s="624"/>
      <c r="DW31" s="596">
        <v>1.2</v>
      </c>
      <c r="DX31" s="617"/>
      <c r="DY31" s="617"/>
      <c r="DZ31" s="617"/>
      <c r="EA31" s="617"/>
      <c r="EB31" s="617"/>
      <c r="EC31" s="618"/>
    </row>
    <row r="32" spans="2:133" ht="11.25" customHeight="1" x14ac:dyDescent="0.15">
      <c r="B32" s="588" t="s">
        <v>295</v>
      </c>
      <c r="C32" s="589"/>
      <c r="D32" s="589"/>
      <c r="E32" s="589"/>
      <c r="F32" s="589"/>
      <c r="G32" s="589"/>
      <c r="H32" s="589"/>
      <c r="I32" s="589"/>
      <c r="J32" s="589"/>
      <c r="K32" s="589"/>
      <c r="L32" s="589"/>
      <c r="M32" s="589"/>
      <c r="N32" s="589"/>
      <c r="O32" s="589"/>
      <c r="P32" s="589"/>
      <c r="Q32" s="590"/>
      <c r="R32" s="591">
        <v>211513</v>
      </c>
      <c r="S32" s="592"/>
      <c r="T32" s="592"/>
      <c r="U32" s="592"/>
      <c r="V32" s="592"/>
      <c r="W32" s="592"/>
      <c r="X32" s="592"/>
      <c r="Y32" s="593"/>
      <c r="Z32" s="594">
        <v>2.2000000000000002</v>
      </c>
      <c r="AA32" s="594"/>
      <c r="AB32" s="594"/>
      <c r="AC32" s="594"/>
      <c r="AD32" s="595">
        <v>136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97.5</v>
      </c>
      <c r="BH32" s="659"/>
      <c r="BI32" s="659"/>
      <c r="BJ32" s="659"/>
      <c r="BK32" s="659"/>
      <c r="BL32" s="659"/>
      <c r="BM32" s="660">
        <v>87.2</v>
      </c>
      <c r="BN32" s="659"/>
      <c r="BO32" s="659"/>
      <c r="BP32" s="659"/>
      <c r="BQ32" s="661"/>
      <c r="BR32" s="658">
        <v>97.3</v>
      </c>
      <c r="BS32" s="659"/>
      <c r="BT32" s="659"/>
      <c r="BU32" s="659"/>
      <c r="BV32" s="659"/>
      <c r="BW32" s="659"/>
      <c r="BX32" s="660">
        <v>86.7</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17"/>
      <c r="DY32" s="617"/>
      <c r="DZ32" s="617"/>
      <c r="EA32" s="617"/>
      <c r="EB32" s="617"/>
      <c r="EC32" s="618"/>
    </row>
    <row r="33" spans="2:133" ht="11.25" customHeight="1" x14ac:dyDescent="0.15">
      <c r="B33" s="588" t="s">
        <v>298</v>
      </c>
      <c r="C33" s="589"/>
      <c r="D33" s="589"/>
      <c r="E33" s="589"/>
      <c r="F33" s="589"/>
      <c r="G33" s="589"/>
      <c r="H33" s="589"/>
      <c r="I33" s="589"/>
      <c r="J33" s="589"/>
      <c r="K33" s="589"/>
      <c r="L33" s="589"/>
      <c r="M33" s="589"/>
      <c r="N33" s="589"/>
      <c r="O33" s="589"/>
      <c r="P33" s="589"/>
      <c r="Q33" s="590"/>
      <c r="R33" s="591">
        <v>919940</v>
      </c>
      <c r="S33" s="592"/>
      <c r="T33" s="592"/>
      <c r="U33" s="592"/>
      <c r="V33" s="592"/>
      <c r="W33" s="592"/>
      <c r="X33" s="592"/>
      <c r="Y33" s="593"/>
      <c r="Z33" s="594">
        <v>9.4</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4593557</v>
      </c>
      <c r="CS33" s="623"/>
      <c r="CT33" s="623"/>
      <c r="CU33" s="623"/>
      <c r="CV33" s="623"/>
      <c r="CW33" s="623"/>
      <c r="CX33" s="623"/>
      <c r="CY33" s="624"/>
      <c r="CZ33" s="625">
        <v>48.8</v>
      </c>
      <c r="DA33" s="626"/>
      <c r="DB33" s="626"/>
      <c r="DC33" s="627"/>
      <c r="DD33" s="600">
        <v>4061479</v>
      </c>
      <c r="DE33" s="623"/>
      <c r="DF33" s="623"/>
      <c r="DG33" s="623"/>
      <c r="DH33" s="623"/>
      <c r="DI33" s="623"/>
      <c r="DJ33" s="623"/>
      <c r="DK33" s="624"/>
      <c r="DL33" s="600">
        <v>3471072</v>
      </c>
      <c r="DM33" s="623"/>
      <c r="DN33" s="623"/>
      <c r="DO33" s="623"/>
      <c r="DP33" s="623"/>
      <c r="DQ33" s="623"/>
      <c r="DR33" s="623"/>
      <c r="DS33" s="623"/>
      <c r="DT33" s="623"/>
      <c r="DU33" s="623"/>
      <c r="DV33" s="624"/>
      <c r="DW33" s="596">
        <v>56.6</v>
      </c>
      <c r="DX33" s="617"/>
      <c r="DY33" s="617"/>
      <c r="DZ33" s="617"/>
      <c r="EA33" s="617"/>
      <c r="EB33" s="617"/>
      <c r="EC33" s="618"/>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1567605</v>
      </c>
      <c r="CS34" s="592"/>
      <c r="CT34" s="592"/>
      <c r="CU34" s="592"/>
      <c r="CV34" s="592"/>
      <c r="CW34" s="592"/>
      <c r="CX34" s="592"/>
      <c r="CY34" s="593"/>
      <c r="CZ34" s="625">
        <v>16.7</v>
      </c>
      <c r="DA34" s="626"/>
      <c r="DB34" s="626"/>
      <c r="DC34" s="627"/>
      <c r="DD34" s="600">
        <v>1323990</v>
      </c>
      <c r="DE34" s="592"/>
      <c r="DF34" s="592"/>
      <c r="DG34" s="592"/>
      <c r="DH34" s="592"/>
      <c r="DI34" s="592"/>
      <c r="DJ34" s="592"/>
      <c r="DK34" s="593"/>
      <c r="DL34" s="600">
        <v>1134606</v>
      </c>
      <c r="DM34" s="592"/>
      <c r="DN34" s="592"/>
      <c r="DO34" s="592"/>
      <c r="DP34" s="592"/>
      <c r="DQ34" s="592"/>
      <c r="DR34" s="592"/>
      <c r="DS34" s="592"/>
      <c r="DT34" s="592"/>
      <c r="DU34" s="592"/>
      <c r="DV34" s="593"/>
      <c r="DW34" s="596">
        <v>18.5</v>
      </c>
      <c r="DX34" s="617"/>
      <c r="DY34" s="617"/>
      <c r="DZ34" s="617"/>
      <c r="EA34" s="617"/>
      <c r="EB34" s="617"/>
      <c r="EC34" s="618"/>
    </row>
    <row r="35" spans="2:133" ht="11.25" customHeight="1" x14ac:dyDescent="0.15">
      <c r="B35" s="588" t="s">
        <v>304</v>
      </c>
      <c r="C35" s="589"/>
      <c r="D35" s="589"/>
      <c r="E35" s="589"/>
      <c r="F35" s="589"/>
      <c r="G35" s="589"/>
      <c r="H35" s="589"/>
      <c r="I35" s="589"/>
      <c r="J35" s="589"/>
      <c r="K35" s="589"/>
      <c r="L35" s="589"/>
      <c r="M35" s="589"/>
      <c r="N35" s="589"/>
      <c r="O35" s="589"/>
      <c r="P35" s="589"/>
      <c r="Q35" s="590"/>
      <c r="R35" s="591">
        <v>503440</v>
      </c>
      <c r="S35" s="592"/>
      <c r="T35" s="592"/>
      <c r="U35" s="592"/>
      <c r="V35" s="592"/>
      <c r="W35" s="592"/>
      <c r="X35" s="592"/>
      <c r="Y35" s="593"/>
      <c r="Z35" s="594">
        <v>5.0999999999999996</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1572360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-26752</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46406</v>
      </c>
      <c r="CS35" s="623"/>
      <c r="CT35" s="623"/>
      <c r="CU35" s="623"/>
      <c r="CV35" s="623"/>
      <c r="CW35" s="623"/>
      <c r="CX35" s="623"/>
      <c r="CY35" s="624"/>
      <c r="CZ35" s="625">
        <v>0.5</v>
      </c>
      <c r="DA35" s="626"/>
      <c r="DB35" s="626"/>
      <c r="DC35" s="627"/>
      <c r="DD35" s="600">
        <v>42306</v>
      </c>
      <c r="DE35" s="623"/>
      <c r="DF35" s="623"/>
      <c r="DG35" s="623"/>
      <c r="DH35" s="623"/>
      <c r="DI35" s="623"/>
      <c r="DJ35" s="623"/>
      <c r="DK35" s="624"/>
      <c r="DL35" s="600">
        <v>38998</v>
      </c>
      <c r="DM35" s="623"/>
      <c r="DN35" s="623"/>
      <c r="DO35" s="623"/>
      <c r="DP35" s="623"/>
      <c r="DQ35" s="623"/>
      <c r="DR35" s="623"/>
      <c r="DS35" s="623"/>
      <c r="DT35" s="623"/>
      <c r="DU35" s="623"/>
      <c r="DV35" s="624"/>
      <c r="DW35" s="596">
        <v>0.6</v>
      </c>
      <c r="DX35" s="617"/>
      <c r="DY35" s="617"/>
      <c r="DZ35" s="617"/>
      <c r="EA35" s="617"/>
      <c r="EB35" s="617"/>
      <c r="EC35" s="618"/>
    </row>
    <row r="36" spans="2:133" ht="11.25" customHeight="1" x14ac:dyDescent="0.15">
      <c r="B36" s="634" t="s">
        <v>308</v>
      </c>
      <c r="C36" s="635"/>
      <c r="D36" s="635"/>
      <c r="E36" s="635"/>
      <c r="F36" s="635"/>
      <c r="G36" s="635"/>
      <c r="H36" s="635"/>
      <c r="I36" s="635"/>
      <c r="J36" s="635"/>
      <c r="K36" s="635"/>
      <c r="L36" s="635"/>
      <c r="M36" s="635"/>
      <c r="N36" s="635"/>
      <c r="O36" s="635"/>
      <c r="P36" s="635"/>
      <c r="Q36" s="636"/>
      <c r="R36" s="663">
        <v>9816658</v>
      </c>
      <c r="S36" s="664"/>
      <c r="T36" s="664"/>
      <c r="U36" s="664"/>
      <c r="V36" s="664"/>
      <c r="W36" s="664"/>
      <c r="X36" s="664"/>
      <c r="Y36" s="665"/>
      <c r="Z36" s="666">
        <v>100</v>
      </c>
      <c r="AA36" s="666"/>
      <c r="AB36" s="666"/>
      <c r="AC36" s="666"/>
      <c r="AD36" s="667">
        <v>5633416</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473000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-159787</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1727080</v>
      </c>
      <c r="CS36" s="592"/>
      <c r="CT36" s="592"/>
      <c r="CU36" s="592"/>
      <c r="CV36" s="592"/>
      <c r="CW36" s="592"/>
      <c r="CX36" s="592"/>
      <c r="CY36" s="593"/>
      <c r="CZ36" s="625">
        <v>18.399999999999999</v>
      </c>
      <c r="DA36" s="626"/>
      <c r="DB36" s="626"/>
      <c r="DC36" s="627"/>
      <c r="DD36" s="600">
        <v>1639811</v>
      </c>
      <c r="DE36" s="592"/>
      <c r="DF36" s="592"/>
      <c r="DG36" s="592"/>
      <c r="DH36" s="592"/>
      <c r="DI36" s="592"/>
      <c r="DJ36" s="592"/>
      <c r="DK36" s="593"/>
      <c r="DL36" s="600">
        <v>1455437</v>
      </c>
      <c r="DM36" s="592"/>
      <c r="DN36" s="592"/>
      <c r="DO36" s="592"/>
      <c r="DP36" s="592"/>
      <c r="DQ36" s="592"/>
      <c r="DR36" s="592"/>
      <c r="DS36" s="592"/>
      <c r="DT36" s="592"/>
      <c r="DU36" s="592"/>
      <c r="DV36" s="593"/>
      <c r="DW36" s="596">
        <v>23.7</v>
      </c>
      <c r="DX36" s="617"/>
      <c r="DY36" s="617"/>
      <c r="DZ36" s="617"/>
      <c r="EA36" s="617"/>
      <c r="EB36" s="617"/>
      <c r="EC36" s="618"/>
    </row>
    <row r="37" spans="2:133" ht="11.25" customHeight="1" x14ac:dyDescent="0.15">
      <c r="AQ37" s="670" t="s">
        <v>312</v>
      </c>
      <c r="AR37" s="671"/>
      <c r="AS37" s="671"/>
      <c r="AT37" s="671"/>
      <c r="AU37" s="671"/>
      <c r="AV37" s="671"/>
      <c r="AW37" s="671"/>
      <c r="AX37" s="671"/>
      <c r="AY37" s="672"/>
      <c r="AZ37" s="591">
        <v>2000</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4754</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857322</v>
      </c>
      <c r="CS37" s="623"/>
      <c r="CT37" s="623"/>
      <c r="CU37" s="623"/>
      <c r="CV37" s="623"/>
      <c r="CW37" s="623"/>
      <c r="CX37" s="623"/>
      <c r="CY37" s="624"/>
      <c r="CZ37" s="625">
        <v>9.1</v>
      </c>
      <c r="DA37" s="626"/>
      <c r="DB37" s="626"/>
      <c r="DC37" s="627"/>
      <c r="DD37" s="600">
        <v>855100</v>
      </c>
      <c r="DE37" s="623"/>
      <c r="DF37" s="623"/>
      <c r="DG37" s="623"/>
      <c r="DH37" s="623"/>
      <c r="DI37" s="623"/>
      <c r="DJ37" s="623"/>
      <c r="DK37" s="624"/>
      <c r="DL37" s="600">
        <v>793208</v>
      </c>
      <c r="DM37" s="623"/>
      <c r="DN37" s="623"/>
      <c r="DO37" s="623"/>
      <c r="DP37" s="623"/>
      <c r="DQ37" s="623"/>
      <c r="DR37" s="623"/>
      <c r="DS37" s="623"/>
      <c r="DT37" s="623"/>
      <c r="DU37" s="623"/>
      <c r="DV37" s="624"/>
      <c r="DW37" s="596">
        <v>12.9</v>
      </c>
      <c r="DX37" s="617"/>
      <c r="DY37" s="617"/>
      <c r="DZ37" s="617"/>
      <c r="EA37" s="617"/>
      <c r="EB37" s="617"/>
      <c r="EC37" s="618"/>
    </row>
    <row r="38" spans="2:133" ht="11.25" customHeight="1" x14ac:dyDescent="0.15">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8216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1097360</v>
      </c>
      <c r="CS38" s="592"/>
      <c r="CT38" s="592"/>
      <c r="CU38" s="592"/>
      <c r="CV38" s="592"/>
      <c r="CW38" s="592"/>
      <c r="CX38" s="592"/>
      <c r="CY38" s="593"/>
      <c r="CZ38" s="625">
        <v>11.7</v>
      </c>
      <c r="DA38" s="626"/>
      <c r="DB38" s="626"/>
      <c r="DC38" s="627"/>
      <c r="DD38" s="600">
        <v>972393</v>
      </c>
      <c r="DE38" s="592"/>
      <c r="DF38" s="592"/>
      <c r="DG38" s="592"/>
      <c r="DH38" s="592"/>
      <c r="DI38" s="592"/>
      <c r="DJ38" s="592"/>
      <c r="DK38" s="593"/>
      <c r="DL38" s="600">
        <v>842031</v>
      </c>
      <c r="DM38" s="592"/>
      <c r="DN38" s="592"/>
      <c r="DO38" s="592"/>
      <c r="DP38" s="592"/>
      <c r="DQ38" s="592"/>
      <c r="DR38" s="592"/>
      <c r="DS38" s="592"/>
      <c r="DT38" s="592"/>
      <c r="DU38" s="592"/>
      <c r="DV38" s="593"/>
      <c r="DW38" s="596">
        <v>13.7</v>
      </c>
      <c r="DX38" s="617"/>
      <c r="DY38" s="617"/>
      <c r="DZ38" s="617"/>
      <c r="EA38" s="617"/>
      <c r="EB38" s="617"/>
      <c r="EC38" s="618"/>
    </row>
    <row r="39" spans="2:133" ht="11.25" customHeight="1" x14ac:dyDescent="0.15">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80</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104366</v>
      </c>
      <c r="CS39" s="623"/>
      <c r="CT39" s="623"/>
      <c r="CU39" s="623"/>
      <c r="CV39" s="623"/>
      <c r="CW39" s="623"/>
      <c r="CX39" s="623"/>
      <c r="CY39" s="624"/>
      <c r="CZ39" s="625">
        <v>1.1000000000000001</v>
      </c>
      <c r="DA39" s="626"/>
      <c r="DB39" s="626"/>
      <c r="DC39" s="627"/>
      <c r="DD39" s="600">
        <v>82972</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255011</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110</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50740</v>
      </c>
      <c r="CS40" s="592"/>
      <c r="CT40" s="592"/>
      <c r="CU40" s="592"/>
      <c r="CV40" s="592"/>
      <c r="CW40" s="592"/>
      <c r="CX40" s="592"/>
      <c r="CY40" s="593"/>
      <c r="CZ40" s="625">
        <v>0.5</v>
      </c>
      <c r="DA40" s="626"/>
      <c r="DB40" s="626"/>
      <c r="DC40" s="627"/>
      <c r="DD40" s="600">
        <v>7</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842349</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336</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1590090</v>
      </c>
      <c r="CS42" s="592"/>
      <c r="CT42" s="592"/>
      <c r="CU42" s="592"/>
      <c r="CV42" s="592"/>
      <c r="CW42" s="592"/>
      <c r="CX42" s="592"/>
      <c r="CY42" s="593"/>
      <c r="CZ42" s="625">
        <v>16.899999999999999</v>
      </c>
      <c r="DA42" s="674"/>
      <c r="DB42" s="674"/>
      <c r="DC42" s="675"/>
      <c r="DD42" s="600">
        <v>562300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21202</v>
      </c>
      <c r="CS43" s="623"/>
      <c r="CT43" s="623"/>
      <c r="CU43" s="623"/>
      <c r="CV43" s="623"/>
      <c r="CW43" s="623"/>
      <c r="CX43" s="623"/>
      <c r="CY43" s="624"/>
      <c r="CZ43" s="625">
        <v>0.2</v>
      </c>
      <c r="DA43" s="626"/>
      <c r="DB43" s="626"/>
      <c r="DC43" s="627"/>
      <c r="DD43" s="600">
        <v>21202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285</v>
      </c>
      <c r="CE44" s="698"/>
      <c r="CF44" s="588" t="s">
        <v>335</v>
      </c>
      <c r="CG44" s="589"/>
      <c r="CH44" s="589"/>
      <c r="CI44" s="589"/>
      <c r="CJ44" s="589"/>
      <c r="CK44" s="589"/>
      <c r="CL44" s="589"/>
      <c r="CM44" s="589"/>
      <c r="CN44" s="589"/>
      <c r="CO44" s="589"/>
      <c r="CP44" s="589"/>
      <c r="CQ44" s="590"/>
      <c r="CR44" s="591">
        <v>1479936</v>
      </c>
      <c r="CS44" s="592"/>
      <c r="CT44" s="592"/>
      <c r="CU44" s="592"/>
      <c r="CV44" s="592"/>
      <c r="CW44" s="592"/>
      <c r="CX44" s="592"/>
      <c r="CY44" s="593"/>
      <c r="CZ44" s="625">
        <v>15.7</v>
      </c>
      <c r="DA44" s="674"/>
      <c r="DB44" s="674"/>
      <c r="DC44" s="675"/>
      <c r="DD44" s="600">
        <v>509449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820775</v>
      </c>
      <c r="CS45" s="623"/>
      <c r="CT45" s="623"/>
      <c r="CU45" s="623"/>
      <c r="CV45" s="623"/>
      <c r="CW45" s="623"/>
      <c r="CX45" s="623"/>
      <c r="CY45" s="624"/>
      <c r="CZ45" s="625">
        <v>8.6999999999999993</v>
      </c>
      <c r="DA45" s="626"/>
      <c r="DB45" s="626"/>
      <c r="DC45" s="627"/>
      <c r="DD45" s="600">
        <v>50334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627229</v>
      </c>
      <c r="CS46" s="592"/>
      <c r="CT46" s="592"/>
      <c r="CU46" s="592"/>
      <c r="CV46" s="592"/>
      <c r="CW46" s="592"/>
      <c r="CX46" s="592"/>
      <c r="CY46" s="593"/>
      <c r="CZ46" s="625">
        <v>6.7</v>
      </c>
      <c r="DA46" s="674"/>
      <c r="DB46" s="674"/>
      <c r="DC46" s="675"/>
      <c r="DD46" s="600">
        <v>442268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110154</v>
      </c>
      <c r="CS47" s="623"/>
      <c r="CT47" s="623"/>
      <c r="CU47" s="623"/>
      <c r="CV47" s="623"/>
      <c r="CW47" s="623"/>
      <c r="CX47" s="623"/>
      <c r="CY47" s="624"/>
      <c r="CZ47" s="625">
        <v>1.2</v>
      </c>
      <c r="DA47" s="626"/>
      <c r="DB47" s="626"/>
      <c r="DC47" s="627"/>
      <c r="DD47" s="600">
        <v>52851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9406703</v>
      </c>
      <c r="CS49" s="659"/>
      <c r="CT49" s="659"/>
      <c r="CU49" s="659"/>
      <c r="CV49" s="659"/>
      <c r="CW49" s="659"/>
      <c r="CX49" s="659"/>
      <c r="CY49" s="686"/>
      <c r="CZ49" s="687">
        <v>100</v>
      </c>
      <c r="DA49" s="688"/>
      <c r="DB49" s="688"/>
      <c r="DC49" s="689"/>
      <c r="DD49" s="690">
        <v>6633280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6" zoomScale="70" zoomScaleNormal="25" zoomScaleSheetLayoutView="70" workbookViewId="0">
      <selection activeCell="B80" sqref="B80:P8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9814</v>
      </c>
      <c r="R7" s="721"/>
      <c r="S7" s="721"/>
      <c r="T7" s="721"/>
      <c r="U7" s="721"/>
      <c r="V7" s="721">
        <v>9406</v>
      </c>
      <c r="W7" s="721"/>
      <c r="X7" s="721"/>
      <c r="Y7" s="721"/>
      <c r="Z7" s="721"/>
      <c r="AA7" s="721">
        <v>408</v>
      </c>
      <c r="AB7" s="721"/>
      <c r="AC7" s="721"/>
      <c r="AD7" s="721"/>
      <c r="AE7" s="722"/>
      <c r="AF7" s="723">
        <v>295</v>
      </c>
      <c r="AG7" s="724"/>
      <c r="AH7" s="724"/>
      <c r="AI7" s="724"/>
      <c r="AJ7" s="725"/>
      <c r="AK7" s="760"/>
      <c r="AL7" s="761"/>
      <c r="AM7" s="761"/>
      <c r="AN7" s="761"/>
      <c r="AO7" s="761"/>
      <c r="AP7" s="761">
        <v>6681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10</v>
      </c>
      <c r="CI7" s="758"/>
      <c r="CJ7" s="758"/>
      <c r="CK7" s="758"/>
      <c r="CL7" s="759"/>
      <c r="CM7" s="757">
        <v>76</v>
      </c>
      <c r="CN7" s="758"/>
      <c r="CO7" s="758"/>
      <c r="CP7" s="758"/>
      <c r="CQ7" s="759"/>
      <c r="CR7" s="757">
        <v>10</v>
      </c>
      <c r="CS7" s="758"/>
      <c r="CT7" s="758"/>
      <c r="CU7" s="758"/>
      <c r="CV7" s="759"/>
      <c r="CW7" s="757" t="s">
        <v>545</v>
      </c>
      <c r="CX7" s="758"/>
      <c r="CY7" s="758"/>
      <c r="CZ7" s="758"/>
      <c r="DA7" s="759"/>
      <c r="DB7" s="757">
        <v>196</v>
      </c>
      <c r="DC7" s="758"/>
      <c r="DD7" s="758"/>
      <c r="DE7" s="758"/>
      <c r="DF7" s="759"/>
      <c r="DG7" s="757" t="s">
        <v>535</v>
      </c>
      <c r="DH7" s="758"/>
      <c r="DI7" s="758"/>
      <c r="DJ7" s="758"/>
      <c r="DK7" s="759"/>
      <c r="DL7" s="757">
        <v>280</v>
      </c>
      <c r="DM7" s="758"/>
      <c r="DN7" s="758"/>
      <c r="DO7" s="758"/>
      <c r="DP7" s="759"/>
      <c r="DQ7" s="757" t="s">
        <v>546</v>
      </c>
      <c r="DR7" s="758"/>
      <c r="DS7" s="758"/>
      <c r="DT7" s="758"/>
      <c r="DU7" s="759"/>
      <c r="DV7" s="738"/>
      <c r="DW7" s="739"/>
      <c r="DX7" s="739"/>
      <c r="DY7" s="739"/>
      <c r="DZ7" s="740"/>
      <c r="EA7" s="205"/>
    </row>
    <row r="8" spans="1:131" s="206" customFormat="1" ht="26.25" customHeight="1" x14ac:dyDescent="0.15">
      <c r="A8" s="212">
        <v>2</v>
      </c>
      <c r="B8" s="741" t="s">
        <v>364</v>
      </c>
      <c r="C8" s="742"/>
      <c r="D8" s="742"/>
      <c r="E8" s="742"/>
      <c r="F8" s="742"/>
      <c r="G8" s="742"/>
      <c r="H8" s="742"/>
      <c r="I8" s="742"/>
      <c r="J8" s="742"/>
      <c r="K8" s="742"/>
      <c r="L8" s="742"/>
      <c r="M8" s="742"/>
      <c r="N8" s="742"/>
      <c r="O8" s="742"/>
      <c r="P8" s="743"/>
      <c r="Q8" s="744">
        <v>3</v>
      </c>
      <c r="R8" s="745"/>
      <c r="S8" s="745"/>
      <c r="T8" s="745"/>
      <c r="U8" s="745"/>
      <c r="V8" s="745">
        <v>1</v>
      </c>
      <c r="W8" s="745"/>
      <c r="X8" s="745"/>
      <c r="Y8" s="745"/>
      <c r="Z8" s="745"/>
      <c r="AA8" s="745">
        <v>2</v>
      </c>
      <c r="AB8" s="745"/>
      <c r="AC8" s="745"/>
      <c r="AD8" s="745"/>
      <c r="AE8" s="746"/>
      <c r="AF8" s="747">
        <v>2</v>
      </c>
      <c r="AG8" s="748"/>
      <c r="AH8" s="748"/>
      <c r="AI8" s="748"/>
      <c r="AJ8" s="749"/>
      <c r="AK8" s="750"/>
      <c r="AL8" s="751"/>
      <c r="AM8" s="751"/>
      <c r="AN8" s="751"/>
      <c r="AO8" s="751"/>
      <c r="AP8" s="751">
        <v>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t="s">
        <v>545</v>
      </c>
      <c r="CI8" s="768"/>
      <c r="CJ8" s="768"/>
      <c r="CK8" s="768"/>
      <c r="CL8" s="769"/>
      <c r="CM8" s="767">
        <v>200</v>
      </c>
      <c r="CN8" s="768"/>
      <c r="CO8" s="768"/>
      <c r="CP8" s="768"/>
      <c r="CQ8" s="769"/>
      <c r="CR8" s="767">
        <v>200</v>
      </c>
      <c r="CS8" s="768"/>
      <c r="CT8" s="768"/>
      <c r="CU8" s="768"/>
      <c r="CV8" s="769"/>
      <c r="CW8" s="767" t="s">
        <v>545</v>
      </c>
      <c r="CX8" s="768"/>
      <c r="CY8" s="768"/>
      <c r="CZ8" s="768"/>
      <c r="DA8" s="769"/>
      <c r="DB8" s="767" t="s">
        <v>545</v>
      </c>
      <c r="DC8" s="768"/>
      <c r="DD8" s="768"/>
      <c r="DE8" s="768"/>
      <c r="DF8" s="769"/>
      <c r="DG8" s="767" t="s">
        <v>545</v>
      </c>
      <c r="DH8" s="768"/>
      <c r="DI8" s="768"/>
      <c r="DJ8" s="768"/>
      <c r="DK8" s="769"/>
      <c r="DL8" s="767" t="s">
        <v>545</v>
      </c>
      <c r="DM8" s="768"/>
      <c r="DN8" s="768"/>
      <c r="DO8" s="768"/>
      <c r="DP8" s="769"/>
      <c r="DQ8" s="767" t="s">
        <v>545</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9817</v>
      </c>
      <c r="R23" s="780"/>
      <c r="S23" s="780"/>
      <c r="T23" s="780"/>
      <c r="U23" s="780"/>
      <c r="V23" s="780">
        <v>9407</v>
      </c>
      <c r="W23" s="780"/>
      <c r="X23" s="780"/>
      <c r="Y23" s="780"/>
      <c r="Z23" s="780"/>
      <c r="AA23" s="780">
        <v>410</v>
      </c>
      <c r="AB23" s="780"/>
      <c r="AC23" s="780"/>
      <c r="AD23" s="780"/>
      <c r="AE23" s="781"/>
      <c r="AF23" s="782">
        <v>298</v>
      </c>
      <c r="AG23" s="780"/>
      <c r="AH23" s="780"/>
      <c r="AI23" s="780"/>
      <c r="AJ23" s="783"/>
      <c r="AK23" s="784"/>
      <c r="AL23" s="785"/>
      <c r="AM23" s="785"/>
      <c r="AN23" s="785"/>
      <c r="AO23" s="785"/>
      <c r="AP23" s="780">
        <v>6685</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3881</v>
      </c>
      <c r="R28" s="809"/>
      <c r="S28" s="809"/>
      <c r="T28" s="809"/>
      <c r="U28" s="809"/>
      <c r="V28" s="809">
        <v>3908</v>
      </c>
      <c r="W28" s="809"/>
      <c r="X28" s="809"/>
      <c r="Y28" s="809"/>
      <c r="Z28" s="809"/>
      <c r="AA28" s="809">
        <v>-27</v>
      </c>
      <c r="AB28" s="809"/>
      <c r="AC28" s="809"/>
      <c r="AD28" s="809"/>
      <c r="AE28" s="810"/>
      <c r="AF28" s="811">
        <v>-27</v>
      </c>
      <c r="AG28" s="809"/>
      <c r="AH28" s="809"/>
      <c r="AI28" s="809"/>
      <c r="AJ28" s="812"/>
      <c r="AK28" s="813" t="s">
        <v>530</v>
      </c>
      <c r="AL28" s="804"/>
      <c r="AM28" s="804"/>
      <c r="AN28" s="804"/>
      <c r="AO28" s="804"/>
      <c r="AP28" s="804" t="s">
        <v>529</v>
      </c>
      <c r="AQ28" s="804"/>
      <c r="AR28" s="804"/>
      <c r="AS28" s="804"/>
      <c r="AT28" s="804"/>
      <c r="AU28" s="804" t="s">
        <v>529</v>
      </c>
      <c r="AV28" s="804"/>
      <c r="AW28" s="804"/>
      <c r="AX28" s="804"/>
      <c r="AY28" s="804"/>
      <c r="AZ28" s="805" t="s">
        <v>528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504</v>
      </c>
      <c r="R29" s="745"/>
      <c r="S29" s="745"/>
      <c r="T29" s="745"/>
      <c r="U29" s="745"/>
      <c r="V29" s="745">
        <v>490</v>
      </c>
      <c r="W29" s="745"/>
      <c r="X29" s="745"/>
      <c r="Y29" s="745"/>
      <c r="Z29" s="745"/>
      <c r="AA29" s="745">
        <v>14</v>
      </c>
      <c r="AB29" s="745"/>
      <c r="AC29" s="745"/>
      <c r="AD29" s="745"/>
      <c r="AE29" s="746"/>
      <c r="AF29" s="747">
        <v>14</v>
      </c>
      <c r="AG29" s="748"/>
      <c r="AH29" s="748"/>
      <c r="AI29" s="748"/>
      <c r="AJ29" s="749"/>
      <c r="AK29" s="816" t="s">
        <v>528</v>
      </c>
      <c r="AL29" s="817"/>
      <c r="AM29" s="817"/>
      <c r="AN29" s="817"/>
      <c r="AO29" s="817"/>
      <c r="AP29" s="817" t="s">
        <v>531</v>
      </c>
      <c r="AQ29" s="817"/>
      <c r="AR29" s="817"/>
      <c r="AS29" s="817"/>
      <c r="AT29" s="817"/>
      <c r="AU29" s="817" t="s">
        <v>528</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466</v>
      </c>
      <c r="R30" s="745"/>
      <c r="S30" s="745"/>
      <c r="T30" s="745"/>
      <c r="U30" s="745"/>
      <c r="V30" s="745">
        <v>459</v>
      </c>
      <c r="W30" s="745"/>
      <c r="X30" s="745"/>
      <c r="Y30" s="745"/>
      <c r="Z30" s="745"/>
      <c r="AA30" s="745">
        <v>7</v>
      </c>
      <c r="AB30" s="745"/>
      <c r="AC30" s="745"/>
      <c r="AD30" s="745"/>
      <c r="AE30" s="746"/>
      <c r="AF30" s="747">
        <v>527</v>
      </c>
      <c r="AG30" s="748"/>
      <c r="AH30" s="748"/>
      <c r="AI30" s="748"/>
      <c r="AJ30" s="749"/>
      <c r="AK30" s="816">
        <v>2</v>
      </c>
      <c r="AL30" s="817"/>
      <c r="AM30" s="817"/>
      <c r="AN30" s="817"/>
      <c r="AO30" s="817"/>
      <c r="AP30" s="817">
        <v>2528</v>
      </c>
      <c r="AQ30" s="817"/>
      <c r="AR30" s="817"/>
      <c r="AS30" s="817"/>
      <c r="AT30" s="817"/>
      <c r="AU30" s="817" t="s">
        <v>528</v>
      </c>
      <c r="AV30" s="817"/>
      <c r="AW30" s="817"/>
      <c r="AX30" s="817"/>
      <c r="AY30" s="817"/>
      <c r="AZ30" s="818" t="s">
        <v>528</v>
      </c>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738</v>
      </c>
      <c r="R31" s="745"/>
      <c r="S31" s="745"/>
      <c r="T31" s="745"/>
      <c r="U31" s="745"/>
      <c r="V31" s="745">
        <v>697</v>
      </c>
      <c r="W31" s="745"/>
      <c r="X31" s="745"/>
      <c r="Y31" s="745"/>
      <c r="Z31" s="745"/>
      <c r="AA31" s="745">
        <v>42</v>
      </c>
      <c r="AB31" s="745"/>
      <c r="AC31" s="745"/>
      <c r="AD31" s="745"/>
      <c r="AE31" s="746"/>
      <c r="AF31" s="747">
        <v>330</v>
      </c>
      <c r="AG31" s="748"/>
      <c r="AH31" s="748"/>
      <c r="AI31" s="748"/>
      <c r="AJ31" s="749"/>
      <c r="AK31" s="816">
        <v>473</v>
      </c>
      <c r="AL31" s="817"/>
      <c r="AM31" s="817"/>
      <c r="AN31" s="817"/>
      <c r="AO31" s="817"/>
      <c r="AP31" s="817">
        <v>7463</v>
      </c>
      <c r="AQ31" s="817"/>
      <c r="AR31" s="817"/>
      <c r="AS31" s="817"/>
      <c r="AT31" s="817"/>
      <c r="AU31" s="817">
        <v>4672</v>
      </c>
      <c r="AV31" s="817"/>
      <c r="AW31" s="817"/>
      <c r="AX31" s="817"/>
      <c r="AY31" s="817"/>
      <c r="AZ31" s="818" t="s">
        <v>528</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844</v>
      </c>
      <c r="AG63" s="828"/>
      <c r="AH63" s="828"/>
      <c r="AI63" s="828"/>
      <c r="AJ63" s="829"/>
      <c r="AK63" s="830"/>
      <c r="AL63" s="825"/>
      <c r="AM63" s="825"/>
      <c r="AN63" s="825"/>
      <c r="AO63" s="825"/>
      <c r="AP63" s="828">
        <v>9991</v>
      </c>
      <c r="AQ63" s="828"/>
      <c r="AR63" s="828"/>
      <c r="AS63" s="828"/>
      <c r="AT63" s="828"/>
      <c r="AU63" s="828">
        <v>4672</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386</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387</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532</v>
      </c>
      <c r="C68" s="856"/>
      <c r="D68" s="856"/>
      <c r="E68" s="856"/>
      <c r="F68" s="856"/>
      <c r="G68" s="856"/>
      <c r="H68" s="856"/>
      <c r="I68" s="856"/>
      <c r="J68" s="856"/>
      <c r="K68" s="856"/>
      <c r="L68" s="856"/>
      <c r="M68" s="856"/>
      <c r="N68" s="856"/>
      <c r="O68" s="856"/>
      <c r="P68" s="857"/>
      <c r="Q68" s="858">
        <v>5583</v>
      </c>
      <c r="R68" s="852"/>
      <c r="S68" s="852"/>
      <c r="T68" s="852"/>
      <c r="U68" s="852"/>
      <c r="V68" s="852">
        <v>5528</v>
      </c>
      <c r="W68" s="852"/>
      <c r="X68" s="852"/>
      <c r="Y68" s="852"/>
      <c r="Z68" s="852"/>
      <c r="AA68" s="852">
        <v>55</v>
      </c>
      <c r="AB68" s="852"/>
      <c r="AC68" s="852"/>
      <c r="AD68" s="852"/>
      <c r="AE68" s="852"/>
      <c r="AF68" s="852">
        <v>49</v>
      </c>
      <c r="AG68" s="852"/>
      <c r="AH68" s="852"/>
      <c r="AI68" s="852"/>
      <c r="AJ68" s="852"/>
      <c r="AK68" s="852">
        <v>323</v>
      </c>
      <c r="AL68" s="852"/>
      <c r="AM68" s="852"/>
      <c r="AN68" s="852"/>
      <c r="AO68" s="852"/>
      <c r="AP68" s="852">
        <v>3823</v>
      </c>
      <c r="AQ68" s="852"/>
      <c r="AR68" s="852"/>
      <c r="AS68" s="852"/>
      <c r="AT68" s="852"/>
      <c r="AU68" s="852">
        <v>942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533</v>
      </c>
      <c r="C69" s="860"/>
      <c r="D69" s="860"/>
      <c r="E69" s="860"/>
      <c r="F69" s="860"/>
      <c r="G69" s="860"/>
      <c r="H69" s="860"/>
      <c r="I69" s="860"/>
      <c r="J69" s="860"/>
      <c r="K69" s="860"/>
      <c r="L69" s="860"/>
      <c r="M69" s="860"/>
      <c r="N69" s="860"/>
      <c r="O69" s="860"/>
      <c r="P69" s="861"/>
      <c r="Q69" s="862">
        <v>886</v>
      </c>
      <c r="R69" s="817"/>
      <c r="S69" s="817"/>
      <c r="T69" s="817"/>
      <c r="U69" s="817"/>
      <c r="V69" s="817">
        <v>845</v>
      </c>
      <c r="W69" s="817"/>
      <c r="X69" s="817"/>
      <c r="Y69" s="817"/>
      <c r="Z69" s="817"/>
      <c r="AA69" s="817">
        <v>41</v>
      </c>
      <c r="AB69" s="817"/>
      <c r="AC69" s="817"/>
      <c r="AD69" s="817"/>
      <c r="AE69" s="817"/>
      <c r="AF69" s="817">
        <v>41</v>
      </c>
      <c r="AG69" s="817"/>
      <c r="AH69" s="817"/>
      <c r="AI69" s="817"/>
      <c r="AJ69" s="817"/>
      <c r="AK69" s="817" t="s">
        <v>534</v>
      </c>
      <c r="AL69" s="817"/>
      <c r="AM69" s="817"/>
      <c r="AN69" s="817"/>
      <c r="AO69" s="817"/>
      <c r="AP69" s="817" t="s">
        <v>535</v>
      </c>
      <c r="AQ69" s="817"/>
      <c r="AR69" s="817"/>
      <c r="AS69" s="817"/>
      <c r="AT69" s="817"/>
      <c r="AU69" s="817" t="s">
        <v>535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536</v>
      </c>
      <c r="C70" s="860"/>
      <c r="D70" s="860"/>
      <c r="E70" s="860"/>
      <c r="F70" s="860"/>
      <c r="G70" s="860"/>
      <c r="H70" s="860"/>
      <c r="I70" s="860"/>
      <c r="J70" s="860"/>
      <c r="K70" s="860"/>
      <c r="L70" s="860"/>
      <c r="M70" s="860"/>
      <c r="N70" s="860"/>
      <c r="O70" s="860"/>
      <c r="P70" s="861"/>
      <c r="Q70" s="862">
        <v>61911</v>
      </c>
      <c r="R70" s="817"/>
      <c r="S70" s="817"/>
      <c r="T70" s="817"/>
      <c r="U70" s="817"/>
      <c r="V70" s="817">
        <v>60957</v>
      </c>
      <c r="W70" s="817"/>
      <c r="X70" s="817"/>
      <c r="Y70" s="817"/>
      <c r="Z70" s="817"/>
      <c r="AA70" s="817">
        <v>955</v>
      </c>
      <c r="AB70" s="817"/>
      <c r="AC70" s="817"/>
      <c r="AD70" s="817"/>
      <c r="AE70" s="817"/>
      <c r="AF70" s="817">
        <v>955</v>
      </c>
      <c r="AG70" s="817"/>
      <c r="AH70" s="817"/>
      <c r="AI70" s="817"/>
      <c r="AJ70" s="817"/>
      <c r="AK70" s="817">
        <v>1000</v>
      </c>
      <c r="AL70" s="817"/>
      <c r="AM70" s="817"/>
      <c r="AN70" s="817"/>
      <c r="AO70" s="817"/>
      <c r="AP70" s="817" t="s">
        <v>537</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538</v>
      </c>
      <c r="C71" s="860"/>
      <c r="D71" s="860"/>
      <c r="E71" s="860"/>
      <c r="F71" s="860"/>
      <c r="G71" s="860"/>
      <c r="H71" s="860"/>
      <c r="I71" s="860"/>
      <c r="J71" s="860"/>
      <c r="K71" s="860"/>
      <c r="L71" s="860"/>
      <c r="M71" s="860"/>
      <c r="N71" s="860"/>
      <c r="O71" s="860"/>
      <c r="P71" s="861"/>
      <c r="Q71" s="862">
        <v>546</v>
      </c>
      <c r="R71" s="817"/>
      <c r="S71" s="817"/>
      <c r="T71" s="817"/>
      <c r="U71" s="817"/>
      <c r="V71" s="817">
        <v>400</v>
      </c>
      <c r="W71" s="817"/>
      <c r="X71" s="817"/>
      <c r="Y71" s="817"/>
      <c r="Z71" s="817"/>
      <c r="AA71" s="817">
        <v>147</v>
      </c>
      <c r="AB71" s="817"/>
      <c r="AC71" s="817"/>
      <c r="AD71" s="817"/>
      <c r="AE71" s="817"/>
      <c r="AF71" s="817">
        <v>147</v>
      </c>
      <c r="AG71" s="817"/>
      <c r="AH71" s="817"/>
      <c r="AI71" s="817"/>
      <c r="AJ71" s="817"/>
      <c r="AK71" s="817">
        <v>51</v>
      </c>
      <c r="AL71" s="817"/>
      <c r="AM71" s="817"/>
      <c r="AN71" s="817"/>
      <c r="AO71" s="817"/>
      <c r="AP71" s="817" t="s">
        <v>535</v>
      </c>
      <c r="AQ71" s="817"/>
      <c r="AR71" s="817"/>
      <c r="AS71" s="817"/>
      <c r="AT71" s="817"/>
      <c r="AU71" s="817" t="s">
        <v>535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539</v>
      </c>
      <c r="C72" s="860"/>
      <c r="D72" s="860"/>
      <c r="E72" s="860"/>
      <c r="F72" s="860"/>
      <c r="G72" s="860"/>
      <c r="H72" s="860"/>
      <c r="I72" s="860"/>
      <c r="J72" s="860"/>
      <c r="K72" s="860"/>
      <c r="L72" s="860"/>
      <c r="M72" s="860"/>
      <c r="N72" s="860"/>
      <c r="O72" s="860"/>
      <c r="P72" s="861"/>
      <c r="Q72" s="862">
        <v>686833</v>
      </c>
      <c r="R72" s="817"/>
      <c r="S72" s="817"/>
      <c r="T72" s="817"/>
      <c r="U72" s="817"/>
      <c r="V72" s="817">
        <v>660146</v>
      </c>
      <c r="W72" s="817"/>
      <c r="X72" s="817"/>
      <c r="Y72" s="817"/>
      <c r="Z72" s="817"/>
      <c r="AA72" s="817">
        <v>26687</v>
      </c>
      <c r="AB72" s="817"/>
      <c r="AC72" s="817"/>
      <c r="AD72" s="817"/>
      <c r="AE72" s="817"/>
      <c r="AF72" s="817">
        <v>26687</v>
      </c>
      <c r="AG72" s="817"/>
      <c r="AH72" s="817"/>
      <c r="AI72" s="817"/>
      <c r="AJ72" s="817"/>
      <c r="AK72" s="817">
        <v>4108</v>
      </c>
      <c r="AL72" s="817"/>
      <c r="AM72" s="817"/>
      <c r="AN72" s="817"/>
      <c r="AO72" s="817"/>
      <c r="AP72" s="817" t="s">
        <v>535</v>
      </c>
      <c r="AQ72" s="817"/>
      <c r="AR72" s="817"/>
      <c r="AS72" s="817"/>
      <c r="AT72" s="817"/>
      <c r="AU72" s="817" t="s">
        <v>530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540</v>
      </c>
      <c r="C73" s="860"/>
      <c r="D73" s="860"/>
      <c r="E73" s="860"/>
      <c r="F73" s="860"/>
      <c r="G73" s="860"/>
      <c r="H73" s="860"/>
      <c r="I73" s="860"/>
      <c r="J73" s="860"/>
      <c r="K73" s="860"/>
      <c r="L73" s="860"/>
      <c r="M73" s="860"/>
      <c r="N73" s="860"/>
      <c r="O73" s="860"/>
      <c r="P73" s="861"/>
      <c r="Q73" s="862">
        <v>181</v>
      </c>
      <c r="R73" s="817"/>
      <c r="S73" s="817"/>
      <c r="T73" s="817"/>
      <c r="U73" s="817"/>
      <c r="V73" s="817">
        <v>167</v>
      </c>
      <c r="W73" s="817"/>
      <c r="X73" s="817"/>
      <c r="Y73" s="817"/>
      <c r="Z73" s="817"/>
      <c r="AA73" s="817">
        <v>15</v>
      </c>
      <c r="AB73" s="817"/>
      <c r="AC73" s="817"/>
      <c r="AD73" s="817"/>
      <c r="AE73" s="817"/>
      <c r="AF73" s="817">
        <v>15</v>
      </c>
      <c r="AG73" s="817"/>
      <c r="AH73" s="817"/>
      <c r="AI73" s="817"/>
      <c r="AJ73" s="817"/>
      <c r="AK73" s="817" t="s">
        <v>535</v>
      </c>
      <c r="AL73" s="817"/>
      <c r="AM73" s="817"/>
      <c r="AN73" s="817"/>
      <c r="AO73" s="817"/>
      <c r="AP73" s="817" t="s">
        <v>535</v>
      </c>
      <c r="AQ73" s="817"/>
      <c r="AR73" s="817"/>
      <c r="AS73" s="817"/>
      <c r="AT73" s="817"/>
      <c r="AU73" s="817" t="s">
        <v>530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547</v>
      </c>
      <c r="C74" s="860"/>
      <c r="D74" s="860"/>
      <c r="E74" s="860"/>
      <c r="F74" s="860"/>
      <c r="G74" s="860"/>
      <c r="H74" s="860"/>
      <c r="I74" s="860"/>
      <c r="J74" s="860"/>
      <c r="K74" s="860"/>
      <c r="L74" s="860"/>
      <c r="M74" s="860"/>
      <c r="N74" s="860"/>
      <c r="O74" s="860"/>
      <c r="P74" s="861"/>
      <c r="Q74" s="862">
        <v>58</v>
      </c>
      <c r="R74" s="817"/>
      <c r="S74" s="817"/>
      <c r="T74" s="817"/>
      <c r="U74" s="817"/>
      <c r="V74" s="817">
        <v>58</v>
      </c>
      <c r="W74" s="817"/>
      <c r="X74" s="817"/>
      <c r="Y74" s="817"/>
      <c r="Z74" s="817"/>
      <c r="AA74" s="817" t="s">
        <v>535</v>
      </c>
      <c r="AB74" s="817"/>
      <c r="AC74" s="817"/>
      <c r="AD74" s="817"/>
      <c r="AE74" s="817"/>
      <c r="AF74" s="817" t="s">
        <v>535</v>
      </c>
      <c r="AG74" s="817"/>
      <c r="AH74" s="817"/>
      <c r="AI74" s="817"/>
      <c r="AJ74" s="817"/>
      <c r="AK74" s="817" t="s">
        <v>535</v>
      </c>
      <c r="AL74" s="817"/>
      <c r="AM74" s="817"/>
      <c r="AN74" s="817"/>
      <c r="AO74" s="817"/>
      <c r="AP74" s="817" t="s">
        <v>535</v>
      </c>
      <c r="AQ74" s="817"/>
      <c r="AR74" s="817"/>
      <c r="AS74" s="817"/>
      <c r="AT74" s="817"/>
      <c r="AU74" s="817" t="s">
        <v>535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541</v>
      </c>
      <c r="C75" s="860"/>
      <c r="D75" s="860"/>
      <c r="E75" s="860"/>
      <c r="F75" s="860"/>
      <c r="G75" s="860"/>
      <c r="H75" s="860"/>
      <c r="I75" s="860"/>
      <c r="J75" s="860"/>
      <c r="K75" s="860"/>
      <c r="L75" s="860"/>
      <c r="M75" s="860"/>
      <c r="N75" s="860"/>
      <c r="O75" s="860"/>
      <c r="P75" s="861"/>
      <c r="Q75" s="865">
        <v>107</v>
      </c>
      <c r="R75" s="866"/>
      <c r="S75" s="866"/>
      <c r="T75" s="866"/>
      <c r="U75" s="816"/>
      <c r="V75" s="867">
        <v>106</v>
      </c>
      <c r="W75" s="866"/>
      <c r="X75" s="866"/>
      <c r="Y75" s="866"/>
      <c r="Z75" s="816"/>
      <c r="AA75" s="867">
        <v>1</v>
      </c>
      <c r="AB75" s="866"/>
      <c r="AC75" s="866"/>
      <c r="AD75" s="866"/>
      <c r="AE75" s="816"/>
      <c r="AF75" s="867">
        <v>1</v>
      </c>
      <c r="AG75" s="866"/>
      <c r="AH75" s="866"/>
      <c r="AI75" s="866"/>
      <c r="AJ75" s="816"/>
      <c r="AK75" s="867" t="s">
        <v>535</v>
      </c>
      <c r="AL75" s="866"/>
      <c r="AM75" s="866"/>
      <c r="AN75" s="866"/>
      <c r="AO75" s="816"/>
      <c r="AP75" s="867" t="s">
        <v>535</v>
      </c>
      <c r="AQ75" s="866"/>
      <c r="AR75" s="866"/>
      <c r="AS75" s="866"/>
      <c r="AT75" s="816"/>
      <c r="AU75" s="867" t="s">
        <v>535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542</v>
      </c>
      <c r="C76" s="860"/>
      <c r="D76" s="860"/>
      <c r="E76" s="860"/>
      <c r="F76" s="860"/>
      <c r="G76" s="860"/>
      <c r="H76" s="860"/>
      <c r="I76" s="860"/>
      <c r="J76" s="860"/>
      <c r="K76" s="860"/>
      <c r="L76" s="860"/>
      <c r="M76" s="860"/>
      <c r="N76" s="860"/>
      <c r="O76" s="860"/>
      <c r="P76" s="861"/>
      <c r="Q76" s="865">
        <v>195</v>
      </c>
      <c r="R76" s="866"/>
      <c r="S76" s="866"/>
      <c r="T76" s="866"/>
      <c r="U76" s="816"/>
      <c r="V76" s="867">
        <v>182</v>
      </c>
      <c r="W76" s="866"/>
      <c r="X76" s="866"/>
      <c r="Y76" s="866"/>
      <c r="Z76" s="816"/>
      <c r="AA76" s="867">
        <v>12</v>
      </c>
      <c r="AB76" s="866"/>
      <c r="AC76" s="866"/>
      <c r="AD76" s="866"/>
      <c r="AE76" s="816"/>
      <c r="AF76" s="867">
        <v>12</v>
      </c>
      <c r="AG76" s="866"/>
      <c r="AH76" s="866"/>
      <c r="AI76" s="866"/>
      <c r="AJ76" s="816"/>
      <c r="AK76" s="867" t="s">
        <v>535</v>
      </c>
      <c r="AL76" s="866"/>
      <c r="AM76" s="866"/>
      <c r="AN76" s="866"/>
      <c r="AO76" s="816"/>
      <c r="AP76" s="867" t="s">
        <v>530</v>
      </c>
      <c r="AQ76" s="866"/>
      <c r="AR76" s="866"/>
      <c r="AS76" s="866"/>
      <c r="AT76" s="816"/>
      <c r="AU76" s="867" t="s">
        <v>535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388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v>3823</v>
      </c>
      <c r="AQ88" s="828"/>
      <c r="AR88" s="828"/>
      <c r="AS88" s="828"/>
      <c r="AT88" s="828"/>
      <c r="AU88" s="828">
        <v>942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389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210</v>
      </c>
      <c r="CS102" s="836"/>
      <c r="CT102" s="836"/>
      <c r="CU102" s="836"/>
      <c r="CV102" s="879"/>
      <c r="CW102" s="878"/>
      <c r="CX102" s="836"/>
      <c r="CY102" s="836"/>
      <c r="CZ102" s="836"/>
      <c r="DA102" s="879"/>
      <c r="DB102" s="878">
        <v>196</v>
      </c>
      <c r="DC102" s="836"/>
      <c r="DD102" s="836"/>
      <c r="DE102" s="836"/>
      <c r="DF102" s="879"/>
      <c r="DG102" s="878"/>
      <c r="DH102" s="836"/>
      <c r="DI102" s="836"/>
      <c r="DJ102" s="836"/>
      <c r="DK102" s="879"/>
      <c r="DL102" s="878">
        <v>280</v>
      </c>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284</v>
      </c>
      <c r="AG109" s="881"/>
      <c r="AH109" s="881"/>
      <c r="AI109" s="881"/>
      <c r="AJ109" s="882"/>
      <c r="AK109" s="880" t="s">
        <v>283</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284</v>
      </c>
      <c r="BW109" s="881"/>
      <c r="BX109" s="881"/>
      <c r="BY109" s="881"/>
      <c r="BZ109" s="882"/>
      <c r="CA109" s="880" t="s">
        <v>283</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284</v>
      </c>
      <c r="DM109" s="881"/>
      <c r="DN109" s="881"/>
      <c r="DO109" s="881"/>
      <c r="DP109" s="882"/>
      <c r="DQ109" s="880" t="s">
        <v>283</v>
      </c>
      <c r="DR109" s="881"/>
      <c r="DS109" s="881"/>
      <c r="DT109" s="881"/>
      <c r="DU109" s="882"/>
      <c r="DV109" s="880" t="s">
        <v>398</v>
      </c>
      <c r="DW109" s="881"/>
      <c r="DX109" s="881"/>
      <c r="DY109" s="881"/>
      <c r="DZ109" s="883"/>
    </row>
    <row r="110" spans="1:131" s="197" customFormat="1" ht="26.25" customHeight="1" x14ac:dyDescent="0.15">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492190</v>
      </c>
      <c r="AB110" s="888"/>
      <c r="AC110" s="888"/>
      <c r="AD110" s="888"/>
      <c r="AE110" s="889"/>
      <c r="AF110" s="890">
        <v>516482</v>
      </c>
      <c r="AG110" s="888"/>
      <c r="AH110" s="888"/>
      <c r="AI110" s="888"/>
      <c r="AJ110" s="889"/>
      <c r="AK110" s="890">
        <v>538030</v>
      </c>
      <c r="AL110" s="888"/>
      <c r="AM110" s="888"/>
      <c r="AN110" s="888"/>
      <c r="AO110" s="889"/>
      <c r="AP110" s="891">
        <v>10</v>
      </c>
      <c r="AQ110" s="892"/>
      <c r="AR110" s="892"/>
      <c r="AS110" s="892"/>
      <c r="AT110" s="893"/>
      <c r="AU110" s="894" t="s">
        <v>60</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5914396</v>
      </c>
      <c r="BR110" s="925"/>
      <c r="BS110" s="925"/>
      <c r="BT110" s="925"/>
      <c r="BU110" s="925"/>
      <c r="BV110" s="925">
        <v>6206772</v>
      </c>
      <c r="BW110" s="925"/>
      <c r="BX110" s="925"/>
      <c r="BY110" s="925"/>
      <c r="BZ110" s="925"/>
      <c r="CA110" s="925">
        <v>6684839</v>
      </c>
      <c r="CB110" s="925"/>
      <c r="CC110" s="925"/>
      <c r="CD110" s="925"/>
      <c r="CE110" s="925"/>
      <c r="CF110" s="939">
        <v>123.9</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x14ac:dyDescent="0.15">
      <c r="A111" s="928" t="s">
        <v>404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405</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v>25092</v>
      </c>
      <c r="CB111" s="918"/>
      <c r="CC111" s="918"/>
      <c r="CD111" s="918"/>
      <c r="CE111" s="918"/>
      <c r="CF111" s="912">
        <v>0.5</v>
      </c>
      <c r="CG111" s="913"/>
      <c r="CH111" s="913"/>
      <c r="CI111" s="913"/>
      <c r="CJ111" s="913"/>
      <c r="CK111" s="943"/>
      <c r="CL111" s="944"/>
      <c r="CM111" s="914" t="s">
        <v>406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x14ac:dyDescent="0.15">
      <c r="A112" s="950" t="s">
        <v>407</v>
      </c>
      <c r="B112" s="951"/>
      <c r="C112" s="948" t="s">
        <v>408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3333</v>
      </c>
      <c r="AB112" s="957"/>
      <c r="AC112" s="957"/>
      <c r="AD112" s="957"/>
      <c r="AE112" s="958"/>
      <c r="AF112" s="959">
        <v>3333</v>
      </c>
      <c r="AG112" s="957"/>
      <c r="AH112" s="957"/>
      <c r="AI112" s="957"/>
      <c r="AJ112" s="958"/>
      <c r="AK112" s="959">
        <v>3333</v>
      </c>
      <c r="AL112" s="957"/>
      <c r="AM112" s="957"/>
      <c r="AN112" s="957"/>
      <c r="AO112" s="958"/>
      <c r="AP112" s="960">
        <v>0.1</v>
      </c>
      <c r="AQ112" s="961"/>
      <c r="AR112" s="961"/>
      <c r="AS112" s="961"/>
      <c r="AT112" s="962"/>
      <c r="AU112" s="897"/>
      <c r="AV112" s="898"/>
      <c r="AW112" s="898"/>
      <c r="AX112" s="898"/>
      <c r="AY112" s="899"/>
      <c r="AZ112" s="947" t="s">
        <v>409</v>
      </c>
      <c r="BA112" s="948"/>
      <c r="BB112" s="948"/>
      <c r="BC112" s="948"/>
      <c r="BD112" s="948"/>
      <c r="BE112" s="948"/>
      <c r="BF112" s="948"/>
      <c r="BG112" s="948"/>
      <c r="BH112" s="948"/>
      <c r="BI112" s="948"/>
      <c r="BJ112" s="948"/>
      <c r="BK112" s="948"/>
      <c r="BL112" s="948"/>
      <c r="BM112" s="948"/>
      <c r="BN112" s="948"/>
      <c r="BO112" s="948"/>
      <c r="BP112" s="949"/>
      <c r="BQ112" s="917">
        <v>5127316</v>
      </c>
      <c r="BR112" s="918"/>
      <c r="BS112" s="918"/>
      <c r="BT112" s="918"/>
      <c r="BU112" s="918"/>
      <c r="BV112" s="918">
        <v>4867497</v>
      </c>
      <c r="BW112" s="918"/>
      <c r="BX112" s="918"/>
      <c r="BY112" s="918"/>
      <c r="BZ112" s="918"/>
      <c r="CA112" s="918">
        <v>4672142</v>
      </c>
      <c r="CB112" s="918"/>
      <c r="CC112" s="918"/>
      <c r="CD112" s="918"/>
      <c r="CE112" s="918"/>
      <c r="CF112" s="912">
        <v>86.6</v>
      </c>
      <c r="CG112" s="913"/>
      <c r="CH112" s="913"/>
      <c r="CI112" s="913"/>
      <c r="CJ112" s="913"/>
      <c r="CK112" s="943"/>
      <c r="CL112" s="944"/>
      <c r="CM112" s="914" t="s">
        <v>410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x14ac:dyDescent="0.15">
      <c r="A113" s="952"/>
      <c r="B113" s="953"/>
      <c r="C113" s="948" t="s">
        <v>411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430762</v>
      </c>
      <c r="AB113" s="932"/>
      <c r="AC113" s="932"/>
      <c r="AD113" s="932"/>
      <c r="AE113" s="933"/>
      <c r="AF113" s="934">
        <v>429403</v>
      </c>
      <c r="AG113" s="932"/>
      <c r="AH113" s="932"/>
      <c r="AI113" s="932"/>
      <c r="AJ113" s="933"/>
      <c r="AK113" s="934">
        <v>430798</v>
      </c>
      <c r="AL113" s="932"/>
      <c r="AM113" s="932"/>
      <c r="AN113" s="932"/>
      <c r="AO113" s="933"/>
      <c r="AP113" s="935">
        <v>8</v>
      </c>
      <c r="AQ113" s="936"/>
      <c r="AR113" s="936"/>
      <c r="AS113" s="936"/>
      <c r="AT113" s="937"/>
      <c r="AU113" s="897"/>
      <c r="AV113" s="898"/>
      <c r="AW113" s="898"/>
      <c r="AX113" s="898"/>
      <c r="AY113" s="899"/>
      <c r="AZ113" s="947" t="s">
        <v>412</v>
      </c>
      <c r="BA113" s="948"/>
      <c r="BB113" s="948"/>
      <c r="BC113" s="948"/>
      <c r="BD113" s="948"/>
      <c r="BE113" s="948"/>
      <c r="BF113" s="948"/>
      <c r="BG113" s="948"/>
      <c r="BH113" s="948"/>
      <c r="BI113" s="948"/>
      <c r="BJ113" s="948"/>
      <c r="BK113" s="948"/>
      <c r="BL113" s="948"/>
      <c r="BM113" s="948"/>
      <c r="BN113" s="948"/>
      <c r="BO113" s="948"/>
      <c r="BP113" s="949"/>
      <c r="BQ113" s="917">
        <v>625000</v>
      </c>
      <c r="BR113" s="918"/>
      <c r="BS113" s="918"/>
      <c r="BT113" s="918"/>
      <c r="BU113" s="918"/>
      <c r="BV113" s="918">
        <v>830352</v>
      </c>
      <c r="BW113" s="918"/>
      <c r="BX113" s="918"/>
      <c r="BY113" s="918"/>
      <c r="BZ113" s="918"/>
      <c r="CA113" s="918">
        <v>941994</v>
      </c>
      <c r="CB113" s="918"/>
      <c r="CC113" s="918"/>
      <c r="CD113" s="918"/>
      <c r="CE113" s="918"/>
      <c r="CF113" s="912">
        <v>17.5</v>
      </c>
      <c r="CG113" s="913"/>
      <c r="CH113" s="913"/>
      <c r="CI113" s="913"/>
      <c r="CJ113" s="913"/>
      <c r="CK113" s="943"/>
      <c r="CL113" s="944"/>
      <c r="CM113" s="914" t="s">
        <v>413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x14ac:dyDescent="0.15">
      <c r="A114" s="952"/>
      <c r="B114" s="953"/>
      <c r="C114" s="948" t="s">
        <v>414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91914</v>
      </c>
      <c r="AB114" s="957"/>
      <c r="AC114" s="957"/>
      <c r="AD114" s="957"/>
      <c r="AE114" s="958"/>
      <c r="AF114" s="959">
        <v>93919</v>
      </c>
      <c r="AG114" s="957"/>
      <c r="AH114" s="957"/>
      <c r="AI114" s="957"/>
      <c r="AJ114" s="958"/>
      <c r="AK114" s="959">
        <v>102068</v>
      </c>
      <c r="AL114" s="957"/>
      <c r="AM114" s="957"/>
      <c r="AN114" s="957"/>
      <c r="AO114" s="958"/>
      <c r="AP114" s="960">
        <v>1.9</v>
      </c>
      <c r="AQ114" s="961"/>
      <c r="AR114" s="961"/>
      <c r="AS114" s="961"/>
      <c r="AT114" s="962"/>
      <c r="AU114" s="897"/>
      <c r="AV114" s="898"/>
      <c r="AW114" s="898"/>
      <c r="AX114" s="898"/>
      <c r="AY114" s="899"/>
      <c r="AZ114" s="947" t="s">
        <v>415</v>
      </c>
      <c r="BA114" s="948"/>
      <c r="BB114" s="948"/>
      <c r="BC114" s="948"/>
      <c r="BD114" s="948"/>
      <c r="BE114" s="948"/>
      <c r="BF114" s="948"/>
      <c r="BG114" s="948"/>
      <c r="BH114" s="948"/>
      <c r="BI114" s="948"/>
      <c r="BJ114" s="948"/>
      <c r="BK114" s="948"/>
      <c r="BL114" s="948"/>
      <c r="BM114" s="948"/>
      <c r="BN114" s="948"/>
      <c r="BO114" s="948"/>
      <c r="BP114" s="949"/>
      <c r="BQ114" s="917">
        <v>1464394</v>
      </c>
      <c r="BR114" s="918"/>
      <c r="BS114" s="918"/>
      <c r="BT114" s="918"/>
      <c r="BU114" s="918"/>
      <c r="BV114" s="918">
        <v>1331034</v>
      </c>
      <c r="BW114" s="918"/>
      <c r="BX114" s="918"/>
      <c r="BY114" s="918"/>
      <c r="BZ114" s="918"/>
      <c r="CA114" s="918">
        <v>1349893</v>
      </c>
      <c r="CB114" s="918"/>
      <c r="CC114" s="918"/>
      <c r="CD114" s="918"/>
      <c r="CE114" s="918"/>
      <c r="CF114" s="912">
        <v>25</v>
      </c>
      <c r="CG114" s="913"/>
      <c r="CH114" s="913"/>
      <c r="CI114" s="913"/>
      <c r="CJ114" s="913"/>
      <c r="CK114" s="943"/>
      <c r="CL114" s="944"/>
      <c r="CM114" s="914" t="s">
        <v>416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x14ac:dyDescent="0.15">
      <c r="A115" s="952"/>
      <c r="B115" s="953"/>
      <c r="C115" s="948" t="s">
        <v>417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418</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v>154460</v>
      </c>
      <c r="BW115" s="918"/>
      <c r="BX115" s="918"/>
      <c r="BY115" s="918"/>
      <c r="BZ115" s="918"/>
      <c r="CA115" s="918" t="s">
        <v>110</v>
      </c>
      <c r="CB115" s="918"/>
      <c r="CC115" s="918"/>
      <c r="CD115" s="918"/>
      <c r="CE115" s="918"/>
      <c r="CF115" s="912" t="s">
        <v>110</v>
      </c>
      <c r="CG115" s="913"/>
      <c r="CH115" s="913"/>
      <c r="CI115" s="913"/>
      <c r="CJ115" s="913"/>
      <c r="CK115" s="943"/>
      <c r="CL115" s="944"/>
      <c r="CM115" s="947" t="s">
        <v>419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v>25092</v>
      </c>
      <c r="DR115" s="957"/>
      <c r="DS115" s="957"/>
      <c r="DT115" s="957"/>
      <c r="DU115" s="958"/>
      <c r="DV115" s="960">
        <v>0.5</v>
      </c>
      <c r="DW115" s="961"/>
      <c r="DX115" s="961"/>
      <c r="DY115" s="961"/>
      <c r="DZ115" s="962"/>
    </row>
    <row r="116" spans="1:130" s="197" customFormat="1" ht="26.25" customHeight="1" x14ac:dyDescent="0.15">
      <c r="A116" s="954"/>
      <c r="B116" s="955"/>
      <c r="C116" s="969" t="s">
        <v>420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421</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423</v>
      </c>
      <c r="Z117" s="882"/>
      <c r="AA117" s="994">
        <v>1018199</v>
      </c>
      <c r="AB117" s="964"/>
      <c r="AC117" s="964"/>
      <c r="AD117" s="964"/>
      <c r="AE117" s="965"/>
      <c r="AF117" s="963">
        <v>1043137</v>
      </c>
      <c r="AG117" s="964"/>
      <c r="AH117" s="964"/>
      <c r="AI117" s="964"/>
      <c r="AJ117" s="965"/>
      <c r="AK117" s="963">
        <v>1074229</v>
      </c>
      <c r="AL117" s="964"/>
      <c r="AM117" s="964"/>
      <c r="AN117" s="964"/>
      <c r="AO117" s="965"/>
      <c r="AP117" s="966"/>
      <c r="AQ117" s="967"/>
      <c r="AR117" s="967"/>
      <c r="AS117" s="967"/>
      <c r="AT117" s="968"/>
      <c r="AU117" s="897"/>
      <c r="AV117" s="898"/>
      <c r="AW117" s="898"/>
      <c r="AX117" s="898"/>
      <c r="AY117" s="899"/>
      <c r="AZ117" s="993" t="s">
        <v>424</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x14ac:dyDescent="0.15">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284</v>
      </c>
      <c r="AG118" s="881"/>
      <c r="AH118" s="881"/>
      <c r="AI118" s="881"/>
      <c r="AJ118" s="882"/>
      <c r="AK118" s="880" t="s">
        <v>283</v>
      </c>
      <c r="AL118" s="881"/>
      <c r="AM118" s="881"/>
      <c r="AN118" s="881"/>
      <c r="AO118" s="882"/>
      <c r="AP118" s="988" t="s">
        <v>398</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426</v>
      </c>
      <c r="BP118" s="992"/>
      <c r="BQ118" s="983">
        <v>13131106</v>
      </c>
      <c r="BR118" s="984"/>
      <c r="BS118" s="984"/>
      <c r="BT118" s="984"/>
      <c r="BU118" s="984"/>
      <c r="BV118" s="984">
        <v>13390115</v>
      </c>
      <c r="BW118" s="984"/>
      <c r="BX118" s="984"/>
      <c r="BY118" s="984"/>
      <c r="BZ118" s="984"/>
      <c r="CA118" s="984">
        <v>13673960</v>
      </c>
      <c r="CB118" s="984"/>
      <c r="CC118" s="984"/>
      <c r="CD118" s="984"/>
      <c r="CE118" s="984"/>
      <c r="CF118" s="985"/>
      <c r="CG118" s="986"/>
      <c r="CH118" s="986"/>
      <c r="CI118" s="986"/>
      <c r="CJ118" s="987"/>
      <c r="CK118" s="943"/>
      <c r="CL118" s="944"/>
      <c r="CM118" s="914" t="s">
        <v>427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x14ac:dyDescent="0.15">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428</v>
      </c>
      <c r="AV119" s="976"/>
      <c r="AW119" s="976"/>
      <c r="AX119" s="976"/>
      <c r="AY119" s="977"/>
      <c r="AZ119" s="938" t="s">
        <v>429</v>
      </c>
      <c r="BA119" s="885"/>
      <c r="BB119" s="885"/>
      <c r="BC119" s="885"/>
      <c r="BD119" s="885"/>
      <c r="BE119" s="885"/>
      <c r="BF119" s="885"/>
      <c r="BG119" s="885"/>
      <c r="BH119" s="885"/>
      <c r="BI119" s="885"/>
      <c r="BJ119" s="885"/>
      <c r="BK119" s="885"/>
      <c r="BL119" s="885"/>
      <c r="BM119" s="885"/>
      <c r="BN119" s="885"/>
      <c r="BO119" s="885"/>
      <c r="BP119" s="886"/>
      <c r="BQ119" s="924">
        <v>5641887</v>
      </c>
      <c r="BR119" s="925"/>
      <c r="BS119" s="925"/>
      <c r="BT119" s="925"/>
      <c r="BU119" s="925"/>
      <c r="BV119" s="925">
        <v>5679655</v>
      </c>
      <c r="BW119" s="925"/>
      <c r="BX119" s="925"/>
      <c r="BY119" s="925"/>
      <c r="BZ119" s="925"/>
      <c r="CA119" s="925">
        <v>5710914</v>
      </c>
      <c r="CB119" s="925"/>
      <c r="CC119" s="925"/>
      <c r="CD119" s="925"/>
      <c r="CE119" s="925"/>
      <c r="CF119" s="939">
        <v>105.9</v>
      </c>
      <c r="CG119" s="940"/>
      <c r="CH119" s="940"/>
      <c r="CI119" s="940"/>
      <c r="CJ119" s="940"/>
      <c r="CK119" s="945"/>
      <c r="CL119" s="946"/>
      <c r="CM119" s="1002" t="s">
        <v>430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x14ac:dyDescent="0.15">
      <c r="A120" s="973"/>
      <c r="B120" s="944"/>
      <c r="C120" s="914" t="s">
        <v>406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431</v>
      </c>
      <c r="BA120" s="948"/>
      <c r="BB120" s="948"/>
      <c r="BC120" s="948"/>
      <c r="BD120" s="948"/>
      <c r="BE120" s="948"/>
      <c r="BF120" s="948"/>
      <c r="BG120" s="948"/>
      <c r="BH120" s="948"/>
      <c r="BI120" s="948"/>
      <c r="BJ120" s="948"/>
      <c r="BK120" s="948"/>
      <c r="BL120" s="948"/>
      <c r="BM120" s="948"/>
      <c r="BN120" s="948"/>
      <c r="BO120" s="948"/>
      <c r="BP120" s="949"/>
      <c r="BQ120" s="917">
        <v>209710</v>
      </c>
      <c r="BR120" s="918"/>
      <c r="BS120" s="918"/>
      <c r="BT120" s="918"/>
      <c r="BU120" s="918"/>
      <c r="BV120" s="918">
        <v>355593</v>
      </c>
      <c r="BW120" s="918"/>
      <c r="BX120" s="918"/>
      <c r="BY120" s="918"/>
      <c r="BZ120" s="918"/>
      <c r="CA120" s="918">
        <v>179790</v>
      </c>
      <c r="CB120" s="918"/>
      <c r="CC120" s="918"/>
      <c r="CD120" s="918"/>
      <c r="CE120" s="918"/>
      <c r="CF120" s="912">
        <v>3.3</v>
      </c>
      <c r="CG120" s="913"/>
      <c r="CH120" s="913"/>
      <c r="CI120" s="913"/>
      <c r="CJ120" s="913"/>
      <c r="CK120" s="1011" t="s">
        <v>432</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5127316</v>
      </c>
      <c r="DH120" s="925"/>
      <c r="DI120" s="925"/>
      <c r="DJ120" s="925"/>
      <c r="DK120" s="925"/>
      <c r="DL120" s="925">
        <v>4867497</v>
      </c>
      <c r="DM120" s="925"/>
      <c r="DN120" s="925"/>
      <c r="DO120" s="925"/>
      <c r="DP120" s="925"/>
      <c r="DQ120" s="925">
        <v>4672142</v>
      </c>
      <c r="DR120" s="925"/>
      <c r="DS120" s="925"/>
      <c r="DT120" s="925"/>
      <c r="DU120" s="925"/>
      <c r="DV120" s="926">
        <v>86.6</v>
      </c>
      <c r="DW120" s="926"/>
      <c r="DX120" s="926"/>
      <c r="DY120" s="926"/>
      <c r="DZ120" s="927"/>
    </row>
    <row r="121" spans="1:130" s="197" customFormat="1" ht="26.25" customHeight="1" x14ac:dyDescent="0.15">
      <c r="A121" s="973"/>
      <c r="B121" s="944"/>
      <c r="C121" s="1008" t="s">
        <v>433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434</v>
      </c>
      <c r="BA121" s="969"/>
      <c r="BB121" s="969"/>
      <c r="BC121" s="969"/>
      <c r="BD121" s="969"/>
      <c r="BE121" s="969"/>
      <c r="BF121" s="969"/>
      <c r="BG121" s="969"/>
      <c r="BH121" s="969"/>
      <c r="BI121" s="969"/>
      <c r="BJ121" s="969"/>
      <c r="BK121" s="969"/>
      <c r="BL121" s="969"/>
      <c r="BM121" s="969"/>
      <c r="BN121" s="969"/>
      <c r="BO121" s="969"/>
      <c r="BP121" s="970"/>
      <c r="BQ121" s="983">
        <v>9517309</v>
      </c>
      <c r="BR121" s="984"/>
      <c r="BS121" s="984"/>
      <c r="BT121" s="984"/>
      <c r="BU121" s="984"/>
      <c r="BV121" s="984">
        <v>9800491</v>
      </c>
      <c r="BW121" s="984"/>
      <c r="BX121" s="984"/>
      <c r="BY121" s="984"/>
      <c r="BZ121" s="984"/>
      <c r="CA121" s="984">
        <v>9852955</v>
      </c>
      <c r="CB121" s="984"/>
      <c r="CC121" s="984"/>
      <c r="CD121" s="984"/>
      <c r="CE121" s="984"/>
      <c r="CF121" s="1022">
        <v>182.7</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t="s">
        <v>110</v>
      </c>
      <c r="DH121" s="918"/>
      <c r="DI121" s="918"/>
      <c r="DJ121" s="918"/>
      <c r="DK121" s="918"/>
      <c r="DL121" s="918" t="s">
        <v>110</v>
      </c>
      <c r="DM121" s="918"/>
      <c r="DN121" s="918"/>
      <c r="DO121" s="918"/>
      <c r="DP121" s="918"/>
      <c r="DQ121" s="918" t="s">
        <v>110</v>
      </c>
      <c r="DR121" s="918"/>
      <c r="DS121" s="918"/>
      <c r="DT121" s="918"/>
      <c r="DU121" s="918"/>
      <c r="DV121" s="919" t="s">
        <v>110</v>
      </c>
      <c r="DW121" s="919"/>
      <c r="DX121" s="919"/>
      <c r="DY121" s="919"/>
      <c r="DZ121" s="920"/>
    </row>
    <row r="122" spans="1:130" s="197" customFormat="1" ht="26.25" customHeight="1" x14ac:dyDescent="0.15">
      <c r="A122" s="973"/>
      <c r="B122" s="944"/>
      <c r="C122" s="914" t="s">
        <v>416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435</v>
      </c>
      <c r="BP122" s="992"/>
      <c r="BQ122" s="1032">
        <v>15368906</v>
      </c>
      <c r="BR122" s="1033"/>
      <c r="BS122" s="1033"/>
      <c r="BT122" s="1033"/>
      <c r="BU122" s="1033"/>
      <c r="BV122" s="1033">
        <v>15835739</v>
      </c>
      <c r="BW122" s="1033"/>
      <c r="BX122" s="1033"/>
      <c r="BY122" s="1033"/>
      <c r="BZ122" s="1033"/>
      <c r="CA122" s="1033">
        <v>15743659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437</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x14ac:dyDescent="0.2">
      <c r="A125" s="973"/>
      <c r="B125" s="944"/>
      <c r="C125" s="914" t="s">
        <v>427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438</v>
      </c>
      <c r="CL125" s="1012"/>
      <c r="CM125" s="1012"/>
      <c r="CN125" s="1012"/>
      <c r="CO125" s="1013"/>
      <c r="CP125" s="938" t="s">
        <v>439</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x14ac:dyDescent="0.15">
      <c r="A126" s="973"/>
      <c r="B126" s="944"/>
      <c r="C126" s="914" t="s">
        <v>430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440</v>
      </c>
      <c r="AY126" s="1035"/>
      <c r="AZ126" s="1035"/>
      <c r="BA126" s="1035"/>
      <c r="BB126" s="1035"/>
      <c r="BC126" s="1035"/>
      <c r="BD126" s="1035"/>
      <c r="BE126" s="1036"/>
      <c r="BF126" s="1050" t="s">
        <v>441</v>
      </c>
      <c r="BG126" s="1035"/>
      <c r="BH126" s="1035"/>
      <c r="BI126" s="1035"/>
      <c r="BJ126" s="1035"/>
      <c r="BK126" s="1035"/>
      <c r="BL126" s="1036"/>
      <c r="BM126" s="1050" t="s">
        <v>442</v>
      </c>
      <c r="BN126" s="1035"/>
      <c r="BO126" s="1035"/>
      <c r="BP126" s="1035"/>
      <c r="BQ126" s="1035"/>
      <c r="BR126" s="1035"/>
      <c r="BS126" s="1036"/>
      <c r="BT126" s="1050" t="s">
        <v>443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444</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v>154460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x14ac:dyDescent="0.2">
      <c r="A127" s="974"/>
      <c r="B127" s="946"/>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446</v>
      </c>
      <c r="AY127" s="885"/>
      <c r="AZ127" s="885"/>
      <c r="BA127" s="885"/>
      <c r="BB127" s="885"/>
      <c r="BC127" s="885"/>
      <c r="BD127" s="885"/>
      <c r="BE127" s="886"/>
      <c r="BF127" s="1039" t="s">
        <v>110</v>
      </c>
      <c r="BG127" s="1040"/>
      <c r="BH127" s="1040"/>
      <c r="BI127" s="1040"/>
      <c r="BJ127" s="1040"/>
      <c r="BK127" s="1040"/>
      <c r="BL127" s="1049"/>
      <c r="BM127" s="1039">
        <v>14.38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447</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x14ac:dyDescent="0.15">
      <c r="A128" s="1069" t="s">
        <v>448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449</v>
      </c>
      <c r="X128" s="1071"/>
      <c r="Y128" s="1071"/>
      <c r="Z128" s="1072"/>
      <c r="AA128" s="1087">
        <v>17491</v>
      </c>
      <c r="AB128" s="1088"/>
      <c r="AC128" s="1088"/>
      <c r="AD128" s="1088"/>
      <c r="AE128" s="1089"/>
      <c r="AF128" s="1090">
        <v>17490</v>
      </c>
      <c r="AG128" s="1088"/>
      <c r="AH128" s="1088"/>
      <c r="AI128" s="1088"/>
      <c r="AJ128" s="1089"/>
      <c r="AK128" s="1090">
        <v>17491</v>
      </c>
      <c r="AL128" s="1088"/>
      <c r="AM128" s="1088"/>
      <c r="AN128" s="1088"/>
      <c r="AO128" s="1089"/>
      <c r="AP128" s="1091"/>
      <c r="AQ128" s="1092"/>
      <c r="AR128" s="1092"/>
      <c r="AS128" s="1092"/>
      <c r="AT128" s="1093"/>
      <c r="AU128" s="235"/>
      <c r="AV128" s="235"/>
      <c r="AW128" s="235"/>
      <c r="AX128" s="1052" t="s">
        <v>450</v>
      </c>
      <c r="AY128" s="948"/>
      <c r="AZ128" s="948"/>
      <c r="BA128" s="948"/>
      <c r="BB128" s="948"/>
      <c r="BC128" s="948"/>
      <c r="BD128" s="948"/>
      <c r="BE128" s="949"/>
      <c r="BF128" s="1064" t="s">
        <v>110</v>
      </c>
      <c r="BG128" s="1065"/>
      <c r="BH128" s="1065"/>
      <c r="BI128" s="1065"/>
      <c r="BJ128" s="1065"/>
      <c r="BK128" s="1065"/>
      <c r="BL128" s="1066"/>
      <c r="BM128" s="1064">
        <v>19.38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451</v>
      </c>
      <c r="X129" s="1059"/>
      <c r="Y129" s="1059"/>
      <c r="Z129" s="1060"/>
      <c r="AA129" s="956">
        <v>6073500</v>
      </c>
      <c r="AB129" s="957"/>
      <c r="AC129" s="957"/>
      <c r="AD129" s="957"/>
      <c r="AE129" s="958"/>
      <c r="AF129" s="959">
        <v>6101750</v>
      </c>
      <c r="AG129" s="957"/>
      <c r="AH129" s="957"/>
      <c r="AI129" s="957"/>
      <c r="AJ129" s="958"/>
      <c r="AK129" s="959">
        <v>6140695</v>
      </c>
      <c r="AL129" s="957"/>
      <c r="AM129" s="957"/>
      <c r="AN129" s="957"/>
      <c r="AO129" s="958"/>
      <c r="AP129" s="1061"/>
      <c r="AQ129" s="1062"/>
      <c r="AR129" s="1062"/>
      <c r="AS129" s="1062"/>
      <c r="AT129" s="1063"/>
      <c r="AU129" s="235"/>
      <c r="AV129" s="235"/>
      <c r="AW129" s="235"/>
      <c r="AX129" s="1052" t="s">
        <v>452</v>
      </c>
      <c r="AY129" s="948"/>
      <c r="AZ129" s="948"/>
      <c r="BA129" s="948"/>
      <c r="BB129" s="948"/>
      <c r="BC129" s="948"/>
      <c r="BD129" s="948"/>
      <c r="BE129" s="949"/>
      <c r="BF129" s="1053">
        <v>4.9000000000000004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454</v>
      </c>
      <c r="X130" s="1059"/>
      <c r="Y130" s="1059"/>
      <c r="Z130" s="1060"/>
      <c r="AA130" s="956">
        <v>765672</v>
      </c>
      <c r="AB130" s="957"/>
      <c r="AC130" s="957"/>
      <c r="AD130" s="957"/>
      <c r="AE130" s="958"/>
      <c r="AF130" s="959">
        <v>773409</v>
      </c>
      <c r="AG130" s="957"/>
      <c r="AH130" s="957"/>
      <c r="AI130" s="957"/>
      <c r="AJ130" s="958"/>
      <c r="AK130" s="959">
        <v>746319</v>
      </c>
      <c r="AL130" s="957"/>
      <c r="AM130" s="957"/>
      <c r="AN130" s="957"/>
      <c r="AO130" s="958"/>
      <c r="AP130" s="1061"/>
      <c r="AQ130" s="1062"/>
      <c r="AR130" s="1062"/>
      <c r="AS130" s="1062"/>
      <c r="AT130" s="1063"/>
      <c r="AU130" s="235"/>
      <c r="AV130" s="235"/>
      <c r="AW130" s="235"/>
      <c r="AX130" s="1111" t="s">
        <v>455</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456</v>
      </c>
      <c r="X131" s="1082"/>
      <c r="Y131" s="1082"/>
      <c r="Z131" s="1083"/>
      <c r="AA131" s="995">
        <v>5307828</v>
      </c>
      <c r="AB131" s="996"/>
      <c r="AC131" s="996"/>
      <c r="AD131" s="996"/>
      <c r="AE131" s="997"/>
      <c r="AF131" s="998">
        <v>5328341</v>
      </c>
      <c r="AG131" s="996"/>
      <c r="AH131" s="996"/>
      <c r="AI131" s="996"/>
      <c r="AJ131" s="997"/>
      <c r="AK131" s="998">
        <v>5394376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458</v>
      </c>
      <c r="W132" s="1099"/>
      <c r="X132" s="1099"/>
      <c r="Y132" s="1099"/>
      <c r="Z132" s="1100"/>
      <c r="AA132" s="1101">
        <v>4.4281012869999996</v>
      </c>
      <c r="AB132" s="1102"/>
      <c r="AC132" s="1102"/>
      <c r="AD132" s="1102"/>
      <c r="AE132" s="1103"/>
      <c r="AF132" s="1104">
        <v>4.7338937200000002</v>
      </c>
      <c r="AG132" s="1102"/>
      <c r="AH132" s="1102"/>
      <c r="AI132" s="1102"/>
      <c r="AJ132" s="1103"/>
      <c r="AK132" s="1104">
        <v>5.7544931979999996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459</v>
      </c>
      <c r="W133" s="1106"/>
      <c r="X133" s="1106"/>
      <c r="Y133" s="1106"/>
      <c r="Z133" s="1107"/>
      <c r="AA133" s="1108">
        <v>4.9000000000000004</v>
      </c>
      <c r="AB133" s="1109"/>
      <c r="AC133" s="1109"/>
      <c r="AD133" s="1109"/>
      <c r="AE133" s="1110"/>
      <c r="AF133" s="1108">
        <v>4.4000000000000004</v>
      </c>
      <c r="AG133" s="1109"/>
      <c r="AH133" s="1109"/>
      <c r="AI133" s="1109"/>
      <c r="AJ133" s="1110"/>
      <c r="AK133" s="1108">
        <v>4.9000000000000004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70" zoomScaleNormal="85" zoomScaleSheetLayoutView="55" workbookViewId="0">
      <selection activeCell="AH74" sqref="AH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5" zoomScaleNormal="40" zoomScaleSheetLayoutView="55" workbookViewId="0">
      <selection activeCell="AH75" sqref="AH75"/>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460</v>
      </c>
      <c r="B5" s="246"/>
      <c r="C5" s="246"/>
      <c r="D5" s="246"/>
      <c r="E5" s="246"/>
      <c r="F5" s="246"/>
      <c r="G5" s="246"/>
      <c r="H5" s="246"/>
      <c r="I5" s="246"/>
      <c r="J5" s="246"/>
      <c r="K5" s="246"/>
      <c r="L5" s="246"/>
      <c r="M5" s="246"/>
      <c r="N5" s="246"/>
      <c r="O5" s="247"/>
    </row>
    <row r="6" spans="1:16" x14ac:dyDescent="0.15">
      <c r="A6" s="248"/>
      <c r="B6" s="244"/>
      <c r="C6" s="244"/>
      <c r="D6" s="244"/>
      <c r="E6" s="244"/>
      <c r="F6" s="244"/>
      <c r="G6" s="249" t="s">
        <v>461</v>
      </c>
      <c r="H6" s="249"/>
      <c r="I6" s="249"/>
      <c r="J6" s="249"/>
      <c r="K6" s="244"/>
      <c r="L6" s="244"/>
      <c r="M6" s="244"/>
      <c r="N6" s="244"/>
    </row>
    <row r="7" spans="1:16" x14ac:dyDescent="0.15">
      <c r="A7" s="248"/>
      <c r="B7" s="244"/>
      <c r="C7" s="244"/>
      <c r="D7" s="244"/>
      <c r="E7" s="244"/>
      <c r="F7" s="244"/>
      <c r="G7" s="251"/>
      <c r="H7" s="252"/>
      <c r="I7" s="252"/>
      <c r="J7" s="253"/>
      <c r="K7" s="1115" t="s">
        <v>462</v>
      </c>
      <c r="L7" s="254"/>
      <c r="M7" s="255" t="s">
        <v>463</v>
      </c>
      <c r="N7" s="256"/>
    </row>
    <row r="8" spans="1:16" x14ac:dyDescent="0.15">
      <c r="A8" s="248"/>
      <c r="B8" s="244"/>
      <c r="C8" s="244"/>
      <c r="D8" s="244"/>
      <c r="E8" s="244"/>
      <c r="F8" s="244"/>
      <c r="G8" s="257"/>
      <c r="H8" s="258"/>
      <c r="I8" s="258"/>
      <c r="J8" s="259"/>
      <c r="K8" s="1116"/>
      <c r="L8" s="260" t="s">
        <v>464</v>
      </c>
      <c r="M8" s="261" t="s">
        <v>465</v>
      </c>
      <c r="N8" s="262" t="s">
        <v>466</v>
      </c>
    </row>
    <row r="9" spans="1:16" x14ac:dyDescent="0.15">
      <c r="A9" s="248"/>
      <c r="B9" s="244"/>
      <c r="C9" s="244"/>
      <c r="D9" s="244"/>
      <c r="E9" s="244"/>
      <c r="F9" s="244"/>
      <c r="G9" s="1117" t="s">
        <v>467</v>
      </c>
      <c r="H9" s="1118"/>
      <c r="I9" s="1118"/>
      <c r="J9" s="1119"/>
      <c r="K9" s="263">
        <v>1187697</v>
      </c>
      <c r="L9" s="264">
        <v>36476</v>
      </c>
      <c r="M9" s="265">
        <v>58739</v>
      </c>
      <c r="N9" s="266">
        <v>-37.9</v>
      </c>
    </row>
    <row r="10" spans="1:16" x14ac:dyDescent="0.15">
      <c r="A10" s="248"/>
      <c r="B10" s="244"/>
      <c r="C10" s="244"/>
      <c r="D10" s="244"/>
      <c r="E10" s="244"/>
      <c r="F10" s="244"/>
      <c r="G10" s="1117" t="s">
        <v>468</v>
      </c>
      <c r="H10" s="1118"/>
      <c r="I10" s="1118"/>
      <c r="J10" s="1119"/>
      <c r="K10" s="267">
        <v>223820</v>
      </c>
      <c r="L10" s="268">
        <v>6874</v>
      </c>
      <c r="M10" s="269">
        <v>5215</v>
      </c>
      <c r="N10" s="270">
        <v>31.8</v>
      </c>
    </row>
    <row r="11" spans="1:16" ht="13.5" customHeight="1" x14ac:dyDescent="0.15">
      <c r="A11" s="248"/>
      <c r="B11" s="244"/>
      <c r="C11" s="244"/>
      <c r="D11" s="244"/>
      <c r="E11" s="244"/>
      <c r="F11" s="244"/>
      <c r="G11" s="1117" t="s">
        <v>469</v>
      </c>
      <c r="H11" s="1118"/>
      <c r="I11" s="1118"/>
      <c r="J11" s="1119"/>
      <c r="K11" s="267">
        <v>334970</v>
      </c>
      <c r="L11" s="268">
        <v>10287</v>
      </c>
      <c r="M11" s="269">
        <v>7772</v>
      </c>
      <c r="N11" s="270">
        <v>32.4</v>
      </c>
    </row>
    <row r="12" spans="1:16" ht="13.5" customHeight="1" x14ac:dyDescent="0.15">
      <c r="A12" s="248"/>
      <c r="B12" s="244"/>
      <c r="C12" s="244"/>
      <c r="D12" s="244"/>
      <c r="E12" s="244"/>
      <c r="F12" s="244"/>
      <c r="G12" s="1117" t="s">
        <v>470</v>
      </c>
      <c r="H12" s="1118"/>
      <c r="I12" s="1118"/>
      <c r="J12" s="1119"/>
      <c r="K12" s="267" t="s">
        <v>471</v>
      </c>
      <c r="L12" s="268" t="s">
        <v>471</v>
      </c>
      <c r="M12" s="269">
        <v>135</v>
      </c>
      <c r="N12" s="270" t="s">
        <v>471</v>
      </c>
    </row>
    <row r="13" spans="1:16" ht="13.5" customHeight="1" x14ac:dyDescent="0.15">
      <c r="A13" s="248"/>
      <c r="B13" s="244"/>
      <c r="C13" s="244"/>
      <c r="D13" s="244"/>
      <c r="E13" s="244"/>
      <c r="F13" s="244"/>
      <c r="G13" s="1117" t="s">
        <v>472</v>
      </c>
      <c r="H13" s="1118"/>
      <c r="I13" s="1118"/>
      <c r="J13" s="1119"/>
      <c r="K13" s="267" t="s">
        <v>471</v>
      </c>
      <c r="L13" s="268" t="s">
        <v>471</v>
      </c>
      <c r="M13" s="269">
        <v>6</v>
      </c>
      <c r="N13" s="270" t="s">
        <v>471</v>
      </c>
    </row>
    <row r="14" spans="1:16" ht="13.5" customHeight="1" x14ac:dyDescent="0.15">
      <c r="A14" s="248"/>
      <c r="B14" s="244"/>
      <c r="C14" s="244"/>
      <c r="D14" s="244"/>
      <c r="E14" s="244"/>
      <c r="F14" s="244"/>
      <c r="G14" s="1117" t="s">
        <v>473</v>
      </c>
      <c r="H14" s="1118"/>
      <c r="I14" s="1118"/>
      <c r="J14" s="1119"/>
      <c r="K14" s="267">
        <v>28756</v>
      </c>
      <c r="L14" s="268">
        <v>883</v>
      </c>
      <c r="M14" s="269">
        <v>2905</v>
      </c>
      <c r="N14" s="270">
        <v>-69.599999999999994</v>
      </c>
    </row>
    <row r="15" spans="1:16" ht="13.5" customHeight="1" x14ac:dyDescent="0.15">
      <c r="A15" s="248"/>
      <c r="B15" s="244"/>
      <c r="C15" s="244"/>
      <c r="D15" s="244"/>
      <c r="E15" s="244"/>
      <c r="F15" s="244"/>
      <c r="G15" s="1117" t="s">
        <v>474</v>
      </c>
      <c r="H15" s="1118"/>
      <c r="I15" s="1118"/>
      <c r="J15" s="1119"/>
      <c r="K15" s="267">
        <v>21202</v>
      </c>
      <c r="L15" s="268">
        <v>651</v>
      </c>
      <c r="M15" s="269">
        <v>1221</v>
      </c>
      <c r="N15" s="270">
        <v>-46.7</v>
      </c>
    </row>
    <row r="16" spans="1:16" x14ac:dyDescent="0.15">
      <c r="A16" s="248"/>
      <c r="B16" s="244"/>
      <c r="C16" s="244"/>
      <c r="D16" s="244"/>
      <c r="E16" s="244"/>
      <c r="F16" s="244"/>
      <c r="G16" s="1120" t="s">
        <v>475</v>
      </c>
      <c r="H16" s="1121"/>
      <c r="I16" s="1121"/>
      <c r="J16" s="1122"/>
      <c r="K16" s="268">
        <v>-71366</v>
      </c>
      <c r="L16" s="268">
        <v>-2192</v>
      </c>
      <c r="M16" s="269">
        <v>-6578</v>
      </c>
      <c r="N16" s="270">
        <v>-66.7</v>
      </c>
    </row>
    <row r="17" spans="1:16" x14ac:dyDescent="0.15">
      <c r="A17" s="248"/>
      <c r="B17" s="244"/>
      <c r="C17" s="244"/>
      <c r="D17" s="244"/>
      <c r="E17" s="244"/>
      <c r="F17" s="244"/>
      <c r="G17" s="1120" t="s">
        <v>168</v>
      </c>
      <c r="H17" s="1121"/>
      <c r="I17" s="1121"/>
      <c r="J17" s="1122"/>
      <c r="K17" s="268">
        <v>1725079</v>
      </c>
      <c r="L17" s="268">
        <v>52980</v>
      </c>
      <c r="M17" s="269">
        <v>69416</v>
      </c>
      <c r="N17" s="270">
        <v>-23.7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476</v>
      </c>
      <c r="H19" s="244"/>
      <c r="I19" s="244"/>
      <c r="J19" s="244"/>
      <c r="K19" s="244"/>
      <c r="L19" s="244"/>
      <c r="M19" s="244"/>
      <c r="N19" s="244"/>
    </row>
    <row r="20" spans="1:16" x14ac:dyDescent="0.15">
      <c r="A20" s="248"/>
      <c r="B20" s="244"/>
      <c r="C20" s="244"/>
      <c r="D20" s="244"/>
      <c r="E20" s="244"/>
      <c r="F20" s="244"/>
      <c r="G20" s="272"/>
      <c r="H20" s="273"/>
      <c r="I20" s="273"/>
      <c r="J20" s="274"/>
      <c r="K20" s="275" t="s">
        <v>477</v>
      </c>
      <c r="L20" s="276" t="s">
        <v>478</v>
      </c>
      <c r="M20" s="277" t="s">
        <v>479</v>
      </c>
      <c r="N20" s="278"/>
    </row>
    <row r="21" spans="1:16" s="284" customFormat="1" x14ac:dyDescent="0.15">
      <c r="A21" s="279"/>
      <c r="B21" s="249"/>
      <c r="C21" s="249"/>
      <c r="D21" s="249"/>
      <c r="E21" s="249"/>
      <c r="F21" s="249"/>
      <c r="G21" s="1112" t="s">
        <v>480</v>
      </c>
      <c r="H21" s="1113"/>
      <c r="I21" s="1113"/>
      <c r="J21" s="1114"/>
      <c r="K21" s="280">
        <v>4.58</v>
      </c>
      <c r="L21" s="281">
        <v>6.74</v>
      </c>
      <c r="M21" s="282">
        <v>-2.16</v>
      </c>
      <c r="N21" s="249"/>
      <c r="O21" s="283"/>
      <c r="P21" s="279"/>
    </row>
    <row r="22" spans="1:16" s="284" customFormat="1" x14ac:dyDescent="0.15">
      <c r="A22" s="279"/>
      <c r="B22" s="249"/>
      <c r="C22" s="249"/>
      <c r="D22" s="249"/>
      <c r="E22" s="249"/>
      <c r="F22" s="249"/>
      <c r="G22" s="1112" t="s">
        <v>481</v>
      </c>
      <c r="H22" s="1113"/>
      <c r="I22" s="1113"/>
      <c r="J22" s="1114"/>
      <c r="K22" s="285">
        <v>99.6</v>
      </c>
      <c r="L22" s="286">
        <v>96.7</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5" t="s">
        <v>462</v>
      </c>
      <c r="L30" s="254"/>
      <c r="M30" s="255" t="s">
        <v>463</v>
      </c>
      <c r="N30" s="256"/>
    </row>
    <row r="31" spans="1:16" x14ac:dyDescent="0.15">
      <c r="A31" s="248"/>
      <c r="B31" s="244"/>
      <c r="C31" s="244"/>
      <c r="D31" s="244"/>
      <c r="E31" s="244"/>
      <c r="F31" s="244"/>
      <c r="G31" s="257"/>
      <c r="H31" s="258"/>
      <c r="I31" s="258"/>
      <c r="J31" s="259"/>
      <c r="K31" s="1116"/>
      <c r="L31" s="260" t="s">
        <v>464</v>
      </c>
      <c r="M31" s="261" t="s">
        <v>465</v>
      </c>
      <c r="N31" s="262" t="s">
        <v>466</v>
      </c>
    </row>
    <row r="32" spans="1:16" ht="27" customHeight="1" x14ac:dyDescent="0.15">
      <c r="A32" s="248"/>
      <c r="B32" s="244"/>
      <c r="C32" s="244"/>
      <c r="D32" s="244"/>
      <c r="E32" s="244"/>
      <c r="F32" s="244"/>
      <c r="G32" s="1128" t="s">
        <v>485</v>
      </c>
      <c r="H32" s="1129"/>
      <c r="I32" s="1129"/>
      <c r="J32" s="1130"/>
      <c r="K32" s="294">
        <v>538030</v>
      </c>
      <c r="L32" s="294">
        <v>16524</v>
      </c>
      <c r="M32" s="295">
        <v>33867</v>
      </c>
      <c r="N32" s="296">
        <v>-51.2</v>
      </c>
    </row>
    <row r="33" spans="1:16" ht="13.5" customHeight="1" x14ac:dyDescent="0.15">
      <c r="A33" s="248"/>
      <c r="B33" s="244"/>
      <c r="C33" s="244"/>
      <c r="D33" s="244"/>
      <c r="E33" s="244"/>
      <c r="F33" s="244"/>
      <c r="G33" s="1128" t="s">
        <v>486</v>
      </c>
      <c r="H33" s="1129"/>
      <c r="I33" s="1129"/>
      <c r="J33" s="1130"/>
      <c r="K33" s="294" t="s">
        <v>471</v>
      </c>
      <c r="L33" s="294" t="s">
        <v>471</v>
      </c>
      <c r="M33" s="295" t="s">
        <v>471</v>
      </c>
      <c r="N33" s="296" t="s">
        <v>471</v>
      </c>
    </row>
    <row r="34" spans="1:16" ht="27" customHeight="1" x14ac:dyDescent="0.15">
      <c r="A34" s="248"/>
      <c r="B34" s="244"/>
      <c r="C34" s="244"/>
      <c r="D34" s="244"/>
      <c r="E34" s="244"/>
      <c r="F34" s="244"/>
      <c r="G34" s="1128" t="s">
        <v>487</v>
      </c>
      <c r="H34" s="1129"/>
      <c r="I34" s="1129"/>
      <c r="J34" s="1130"/>
      <c r="K34" s="294">
        <v>3333</v>
      </c>
      <c r="L34" s="294">
        <v>102</v>
      </c>
      <c r="M34" s="295">
        <v>5</v>
      </c>
      <c r="N34" s="296">
        <v>1940</v>
      </c>
    </row>
    <row r="35" spans="1:16" ht="27" customHeight="1" x14ac:dyDescent="0.15">
      <c r="A35" s="248"/>
      <c r="B35" s="244"/>
      <c r="C35" s="244"/>
      <c r="D35" s="244"/>
      <c r="E35" s="244"/>
      <c r="F35" s="244"/>
      <c r="G35" s="1128" t="s">
        <v>488</v>
      </c>
      <c r="H35" s="1129"/>
      <c r="I35" s="1129"/>
      <c r="J35" s="1130"/>
      <c r="K35" s="294">
        <v>430798</v>
      </c>
      <c r="L35" s="294">
        <v>13230</v>
      </c>
      <c r="M35" s="295">
        <v>10553</v>
      </c>
      <c r="N35" s="296">
        <v>25.4</v>
      </c>
    </row>
    <row r="36" spans="1:16" ht="27" customHeight="1" x14ac:dyDescent="0.15">
      <c r="A36" s="248"/>
      <c r="B36" s="244"/>
      <c r="C36" s="244"/>
      <c r="D36" s="244"/>
      <c r="E36" s="244"/>
      <c r="F36" s="244"/>
      <c r="G36" s="1128" t="s">
        <v>489</v>
      </c>
      <c r="H36" s="1129"/>
      <c r="I36" s="1129"/>
      <c r="J36" s="1130"/>
      <c r="K36" s="294">
        <v>102068</v>
      </c>
      <c r="L36" s="294">
        <v>3135</v>
      </c>
      <c r="M36" s="295">
        <v>2741</v>
      </c>
      <c r="N36" s="296">
        <v>14.4</v>
      </c>
    </row>
    <row r="37" spans="1:16" ht="13.5" customHeight="1" x14ac:dyDescent="0.15">
      <c r="A37" s="248"/>
      <c r="B37" s="244"/>
      <c r="C37" s="244"/>
      <c r="D37" s="244"/>
      <c r="E37" s="244"/>
      <c r="F37" s="244"/>
      <c r="G37" s="1128" t="s">
        <v>490</v>
      </c>
      <c r="H37" s="1129"/>
      <c r="I37" s="1129"/>
      <c r="J37" s="1130"/>
      <c r="K37" s="294" t="s">
        <v>471</v>
      </c>
      <c r="L37" s="294" t="s">
        <v>471</v>
      </c>
      <c r="M37" s="295">
        <v>1442</v>
      </c>
      <c r="N37" s="296" t="s">
        <v>471</v>
      </c>
    </row>
    <row r="38" spans="1:16" ht="27" customHeight="1" x14ac:dyDescent="0.15">
      <c r="A38" s="248"/>
      <c r="B38" s="244"/>
      <c r="C38" s="244"/>
      <c r="D38" s="244"/>
      <c r="E38" s="244"/>
      <c r="F38" s="244"/>
      <c r="G38" s="1131" t="s">
        <v>491</v>
      </c>
      <c r="H38" s="1132"/>
      <c r="I38" s="1132"/>
      <c r="J38" s="1133"/>
      <c r="K38" s="297" t="s">
        <v>471</v>
      </c>
      <c r="L38" s="297" t="s">
        <v>471</v>
      </c>
      <c r="M38" s="298">
        <v>2</v>
      </c>
      <c r="N38" s="299" t="s">
        <v>471</v>
      </c>
      <c r="O38" s="293"/>
    </row>
    <row r="39" spans="1:16" x14ac:dyDescent="0.15">
      <c r="A39" s="248"/>
      <c r="B39" s="244"/>
      <c r="C39" s="244"/>
      <c r="D39" s="244"/>
      <c r="E39" s="244"/>
      <c r="F39" s="244"/>
      <c r="G39" s="1131" t="s">
        <v>492</v>
      </c>
      <c r="H39" s="1132"/>
      <c r="I39" s="1132"/>
      <c r="J39" s="1133"/>
      <c r="K39" s="300">
        <v>-17491</v>
      </c>
      <c r="L39" s="300">
        <v>-537</v>
      </c>
      <c r="M39" s="301">
        <v>-3178</v>
      </c>
      <c r="N39" s="302">
        <v>-83.1</v>
      </c>
      <c r="O39" s="293"/>
    </row>
    <row r="40" spans="1:16" ht="27" customHeight="1" x14ac:dyDescent="0.15">
      <c r="A40" s="248"/>
      <c r="B40" s="244"/>
      <c r="C40" s="244"/>
      <c r="D40" s="244"/>
      <c r="E40" s="244"/>
      <c r="F40" s="244"/>
      <c r="G40" s="1128" t="s">
        <v>493</v>
      </c>
      <c r="H40" s="1129"/>
      <c r="I40" s="1129"/>
      <c r="J40" s="1130"/>
      <c r="K40" s="300">
        <v>-746319</v>
      </c>
      <c r="L40" s="300">
        <v>-22921</v>
      </c>
      <c r="M40" s="301">
        <v>-30469</v>
      </c>
      <c r="N40" s="302">
        <v>-24.8</v>
      </c>
      <c r="O40" s="293"/>
    </row>
    <row r="41" spans="1:16" x14ac:dyDescent="0.15">
      <c r="A41" s="248"/>
      <c r="B41" s="244"/>
      <c r="C41" s="244"/>
      <c r="D41" s="244"/>
      <c r="E41" s="244"/>
      <c r="F41" s="244"/>
      <c r="G41" s="1134" t="s">
        <v>278</v>
      </c>
      <c r="H41" s="1135"/>
      <c r="I41" s="1135"/>
      <c r="J41" s="1136"/>
      <c r="K41" s="294">
        <v>310419</v>
      </c>
      <c r="L41" s="300">
        <v>9533</v>
      </c>
      <c r="M41" s="301">
        <v>14963</v>
      </c>
      <c r="N41" s="302">
        <v>-36.299999999999997</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3" t="s">
        <v>462</v>
      </c>
      <c r="J49" s="1125" t="s">
        <v>497</v>
      </c>
      <c r="K49" s="1126"/>
      <c r="L49" s="1126"/>
      <c r="M49" s="1126"/>
      <c r="N49" s="1127"/>
    </row>
    <row r="50" spans="1:14" x14ac:dyDescent="0.15">
      <c r="A50" s="248"/>
      <c r="B50" s="244"/>
      <c r="C50" s="244"/>
      <c r="D50" s="244"/>
      <c r="E50" s="244"/>
      <c r="F50" s="244"/>
      <c r="G50" s="312"/>
      <c r="H50" s="313"/>
      <c r="I50" s="1124"/>
      <c r="J50" s="314" t="s">
        <v>498</v>
      </c>
      <c r="K50" s="315" t="s">
        <v>499</v>
      </c>
      <c r="L50" s="316" t="s">
        <v>500</v>
      </c>
      <c r="M50" s="317" t="s">
        <v>501</v>
      </c>
      <c r="N50" s="318" t="s">
        <v>502</v>
      </c>
    </row>
    <row r="51" spans="1:14" x14ac:dyDescent="0.15">
      <c r="A51" s="248"/>
      <c r="B51" s="244"/>
      <c r="C51" s="244"/>
      <c r="D51" s="244"/>
      <c r="E51" s="244"/>
      <c r="F51" s="244"/>
      <c r="G51" s="310" t="s">
        <v>503</v>
      </c>
      <c r="H51" s="311"/>
      <c r="I51" s="319">
        <v>978168</v>
      </c>
      <c r="J51" s="320">
        <v>30059</v>
      </c>
      <c r="K51" s="321">
        <v>125.5</v>
      </c>
      <c r="L51" s="322">
        <v>47258</v>
      </c>
      <c r="M51" s="323">
        <v>34.5</v>
      </c>
      <c r="N51" s="324">
        <v>91</v>
      </c>
    </row>
    <row r="52" spans="1:14" x14ac:dyDescent="0.15">
      <c r="A52" s="248"/>
      <c r="B52" s="244"/>
      <c r="C52" s="244"/>
      <c r="D52" s="244"/>
      <c r="E52" s="244"/>
      <c r="F52" s="244"/>
      <c r="G52" s="325"/>
      <c r="H52" s="326" t="s">
        <v>504</v>
      </c>
      <c r="I52" s="327">
        <v>567793</v>
      </c>
      <c r="J52" s="328">
        <v>17448</v>
      </c>
      <c r="K52" s="329">
        <v>83.4</v>
      </c>
      <c r="L52" s="330">
        <v>27842</v>
      </c>
      <c r="M52" s="331">
        <v>35.9</v>
      </c>
      <c r="N52" s="332">
        <v>47.5</v>
      </c>
    </row>
    <row r="53" spans="1:14" x14ac:dyDescent="0.15">
      <c r="A53" s="248"/>
      <c r="B53" s="244"/>
      <c r="C53" s="244"/>
      <c r="D53" s="244"/>
      <c r="E53" s="244"/>
      <c r="F53" s="244"/>
      <c r="G53" s="310" t="s">
        <v>505</v>
      </c>
      <c r="H53" s="311"/>
      <c r="I53" s="319">
        <v>499789</v>
      </c>
      <c r="J53" s="320">
        <v>15355</v>
      </c>
      <c r="K53" s="321">
        <v>-48.9</v>
      </c>
      <c r="L53" s="322">
        <v>49426</v>
      </c>
      <c r="M53" s="323">
        <v>4.5999999999999996</v>
      </c>
      <c r="N53" s="324">
        <v>-53.5</v>
      </c>
    </row>
    <row r="54" spans="1:14" x14ac:dyDescent="0.15">
      <c r="A54" s="248"/>
      <c r="B54" s="244"/>
      <c r="C54" s="244"/>
      <c r="D54" s="244"/>
      <c r="E54" s="244"/>
      <c r="F54" s="244"/>
      <c r="G54" s="325"/>
      <c r="H54" s="326" t="s">
        <v>504</v>
      </c>
      <c r="I54" s="327">
        <v>447791</v>
      </c>
      <c r="J54" s="328">
        <v>13758</v>
      </c>
      <c r="K54" s="329">
        <v>-21.1</v>
      </c>
      <c r="L54" s="330">
        <v>26568</v>
      </c>
      <c r="M54" s="331">
        <v>-4.5999999999999996</v>
      </c>
      <c r="N54" s="332">
        <v>-16.5</v>
      </c>
    </row>
    <row r="55" spans="1:14" x14ac:dyDescent="0.15">
      <c r="A55" s="248"/>
      <c r="B55" s="244"/>
      <c r="C55" s="244"/>
      <c r="D55" s="244"/>
      <c r="E55" s="244"/>
      <c r="F55" s="244"/>
      <c r="G55" s="310" t="s">
        <v>506</v>
      </c>
      <c r="H55" s="311"/>
      <c r="I55" s="319">
        <v>810475</v>
      </c>
      <c r="J55" s="320">
        <v>25006</v>
      </c>
      <c r="K55" s="321">
        <v>62.9</v>
      </c>
      <c r="L55" s="322">
        <v>42839</v>
      </c>
      <c r="M55" s="323">
        <v>-13.3</v>
      </c>
      <c r="N55" s="324">
        <v>76.2</v>
      </c>
    </row>
    <row r="56" spans="1:14" x14ac:dyDescent="0.15">
      <c r="A56" s="248"/>
      <c r="B56" s="244"/>
      <c r="C56" s="244"/>
      <c r="D56" s="244"/>
      <c r="E56" s="244"/>
      <c r="F56" s="244"/>
      <c r="G56" s="325"/>
      <c r="H56" s="326" t="s">
        <v>504</v>
      </c>
      <c r="I56" s="327">
        <v>340618</v>
      </c>
      <c r="J56" s="328">
        <v>10509</v>
      </c>
      <c r="K56" s="329">
        <v>-23.6</v>
      </c>
      <c r="L56" s="330">
        <v>22027</v>
      </c>
      <c r="M56" s="331">
        <v>-17.100000000000001</v>
      </c>
      <c r="N56" s="332">
        <v>-6.5</v>
      </c>
    </row>
    <row r="57" spans="1:14" x14ac:dyDescent="0.15">
      <c r="A57" s="248"/>
      <c r="B57" s="244"/>
      <c r="C57" s="244"/>
      <c r="D57" s="244"/>
      <c r="E57" s="244"/>
      <c r="F57" s="244"/>
      <c r="G57" s="310" t="s">
        <v>507</v>
      </c>
      <c r="H57" s="311"/>
      <c r="I57" s="319">
        <v>960497</v>
      </c>
      <c r="J57" s="320">
        <v>29466</v>
      </c>
      <c r="K57" s="321">
        <v>17.8</v>
      </c>
      <c r="L57" s="322">
        <v>46819</v>
      </c>
      <c r="M57" s="323">
        <v>9.3000000000000007</v>
      </c>
      <c r="N57" s="324">
        <v>8.5</v>
      </c>
    </row>
    <row r="58" spans="1:14" x14ac:dyDescent="0.15">
      <c r="A58" s="248"/>
      <c r="B58" s="244"/>
      <c r="C58" s="244"/>
      <c r="D58" s="244"/>
      <c r="E58" s="244"/>
      <c r="F58" s="244"/>
      <c r="G58" s="325"/>
      <c r="H58" s="326" t="s">
        <v>504</v>
      </c>
      <c r="I58" s="327">
        <v>561930</v>
      </c>
      <c r="J58" s="328">
        <v>17239</v>
      </c>
      <c r="K58" s="329">
        <v>64</v>
      </c>
      <c r="L58" s="330">
        <v>24121</v>
      </c>
      <c r="M58" s="331">
        <v>9.5</v>
      </c>
      <c r="N58" s="332">
        <v>54.5</v>
      </c>
    </row>
    <row r="59" spans="1:14" x14ac:dyDescent="0.15">
      <c r="A59" s="248"/>
      <c r="B59" s="244"/>
      <c r="C59" s="244"/>
      <c r="D59" s="244"/>
      <c r="E59" s="244"/>
      <c r="F59" s="244"/>
      <c r="G59" s="310" t="s">
        <v>508</v>
      </c>
      <c r="H59" s="311"/>
      <c r="I59" s="319">
        <v>1479936</v>
      </c>
      <c r="J59" s="320">
        <v>45451</v>
      </c>
      <c r="K59" s="321">
        <v>54.2</v>
      </c>
      <c r="L59" s="322">
        <v>53270</v>
      </c>
      <c r="M59" s="323">
        <v>13.8</v>
      </c>
      <c r="N59" s="324">
        <v>40.4</v>
      </c>
    </row>
    <row r="60" spans="1:14" x14ac:dyDescent="0.15">
      <c r="A60" s="248"/>
      <c r="B60" s="244"/>
      <c r="C60" s="244"/>
      <c r="D60" s="244"/>
      <c r="E60" s="244"/>
      <c r="F60" s="244"/>
      <c r="G60" s="325"/>
      <c r="H60" s="326" t="s">
        <v>504</v>
      </c>
      <c r="I60" s="333">
        <v>627229</v>
      </c>
      <c r="J60" s="328">
        <v>19263</v>
      </c>
      <c r="K60" s="329">
        <v>11.7</v>
      </c>
      <c r="L60" s="330">
        <v>24316</v>
      </c>
      <c r="M60" s="331">
        <v>0.8</v>
      </c>
      <c r="N60" s="332">
        <v>10.9</v>
      </c>
    </row>
    <row r="61" spans="1:14" x14ac:dyDescent="0.15">
      <c r="A61" s="248"/>
      <c r="B61" s="244"/>
      <c r="C61" s="244"/>
      <c r="D61" s="244"/>
      <c r="E61" s="244"/>
      <c r="F61" s="244"/>
      <c r="G61" s="310" t="s">
        <v>509</v>
      </c>
      <c r="H61" s="334"/>
      <c r="I61" s="335">
        <v>945773</v>
      </c>
      <c r="J61" s="336">
        <v>29067</v>
      </c>
      <c r="K61" s="337">
        <v>42.3</v>
      </c>
      <c r="L61" s="338">
        <v>47922</v>
      </c>
      <c r="M61" s="339">
        <v>9.8000000000000007</v>
      </c>
      <c r="N61" s="324">
        <v>32.5</v>
      </c>
    </row>
    <row r="62" spans="1:14" x14ac:dyDescent="0.15">
      <c r="A62" s="248"/>
      <c r="B62" s="244"/>
      <c r="C62" s="244"/>
      <c r="D62" s="244"/>
      <c r="E62" s="244"/>
      <c r="F62" s="244"/>
      <c r="G62" s="325"/>
      <c r="H62" s="326" t="s">
        <v>504</v>
      </c>
      <c r="I62" s="327">
        <v>509072</v>
      </c>
      <c r="J62" s="328">
        <v>15643</v>
      </c>
      <c r="K62" s="329">
        <v>22.9</v>
      </c>
      <c r="L62" s="330">
        <v>24975</v>
      </c>
      <c r="M62" s="331">
        <v>4.9000000000000004</v>
      </c>
      <c r="N62" s="332">
        <v>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0" zoomScale="75" zoomScaleNormal="75" zoomScaleSheetLayoutView="100" workbookViewId="0">
      <selection activeCell="G45" sqref="G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7" t="s">
        <v>3</v>
      </c>
      <c r="D47" s="1137"/>
      <c r="E47" s="1138"/>
      <c r="F47" s="11">
        <v>33.119999999999997</v>
      </c>
      <c r="G47" s="12">
        <v>37.299999999999997</v>
      </c>
      <c r="H47" s="12">
        <v>39.369999999999997</v>
      </c>
      <c r="I47" s="12">
        <v>41.32</v>
      </c>
      <c r="J47" s="13">
        <v>42.58</v>
      </c>
    </row>
    <row r="48" spans="2:10" ht="57.75" customHeight="1" x14ac:dyDescent="0.15">
      <c r="B48" s="14"/>
      <c r="C48" s="1139" t="s">
        <v>4</v>
      </c>
      <c r="D48" s="1139"/>
      <c r="E48" s="1140"/>
      <c r="F48" s="15">
        <v>5.18</v>
      </c>
      <c r="G48" s="16">
        <v>6.08</v>
      </c>
      <c r="H48" s="16">
        <v>6.66</v>
      </c>
      <c r="I48" s="16">
        <v>5.74</v>
      </c>
      <c r="J48" s="17">
        <v>4.84</v>
      </c>
    </row>
    <row r="49" spans="2:10" ht="57.75" customHeight="1" thickBot="1" x14ac:dyDescent="0.2">
      <c r="B49" s="18"/>
      <c r="C49" s="1141" t="s">
        <v>5</v>
      </c>
      <c r="D49" s="1141"/>
      <c r="E49" s="1142"/>
      <c r="F49" s="19">
        <v>0.63</v>
      </c>
      <c r="G49" s="20">
        <v>5.43</v>
      </c>
      <c r="H49" s="20">
        <v>0.68</v>
      </c>
      <c r="I49" s="20" t="s">
        <v>516</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49" t="s">
        <v>518</v>
      </c>
      <c r="D34" s="1149"/>
      <c r="E34" s="1150"/>
      <c r="F34" s="32">
        <v>3.9</v>
      </c>
      <c r="G34" s="33">
        <v>2.36</v>
      </c>
      <c r="H34" s="33">
        <v>0.48</v>
      </c>
      <c r="I34" s="33" t="s">
        <v>519</v>
      </c>
      <c r="J34" s="34" t="s">
        <v>520</v>
      </c>
      <c r="K34" s="22"/>
      <c r="L34" s="22"/>
      <c r="M34" s="22"/>
      <c r="N34" s="22"/>
      <c r="O34" s="22"/>
      <c r="P34" s="22"/>
    </row>
    <row r="35" spans="1:16" ht="39" customHeight="1" x14ac:dyDescent="0.15">
      <c r="A35" s="22"/>
      <c r="B35" s="35"/>
      <c r="C35" s="1143" t="s">
        <v>521</v>
      </c>
      <c r="D35" s="1144"/>
      <c r="E35" s="1145"/>
      <c r="F35" s="36">
        <v>11.22</v>
      </c>
      <c r="G35" s="37">
        <v>10.26</v>
      </c>
      <c r="H35" s="37">
        <v>9.6300000000000008</v>
      </c>
      <c r="I35" s="37">
        <v>8.8800000000000008</v>
      </c>
      <c r="J35" s="38">
        <v>8.58</v>
      </c>
      <c r="K35" s="22"/>
      <c r="L35" s="22"/>
      <c r="M35" s="22"/>
      <c r="N35" s="22"/>
      <c r="O35" s="22"/>
      <c r="P35" s="22"/>
    </row>
    <row r="36" spans="1:16" ht="39" customHeight="1" x14ac:dyDescent="0.15">
      <c r="A36" s="22"/>
      <c r="B36" s="35"/>
      <c r="C36" s="1143" t="s">
        <v>522</v>
      </c>
      <c r="D36" s="1144"/>
      <c r="E36" s="1145"/>
      <c r="F36" s="36">
        <v>4.8499999999999996</v>
      </c>
      <c r="G36" s="37">
        <v>5.25</v>
      </c>
      <c r="H36" s="37">
        <v>5.34</v>
      </c>
      <c r="I36" s="37">
        <v>5</v>
      </c>
      <c r="J36" s="38">
        <v>5.38</v>
      </c>
      <c r="K36" s="22"/>
      <c r="L36" s="22"/>
      <c r="M36" s="22"/>
      <c r="N36" s="22"/>
      <c r="O36" s="22"/>
      <c r="P36" s="22"/>
    </row>
    <row r="37" spans="1:16" ht="39" customHeight="1" x14ac:dyDescent="0.15">
      <c r="A37" s="22"/>
      <c r="B37" s="35"/>
      <c r="C37" s="1143" t="s">
        <v>523</v>
      </c>
      <c r="D37" s="1144"/>
      <c r="E37" s="1145"/>
      <c r="F37" s="36">
        <v>5.17</v>
      </c>
      <c r="G37" s="37">
        <v>6.06</v>
      </c>
      <c r="H37" s="37">
        <v>6.63</v>
      </c>
      <c r="I37" s="37">
        <v>5.71</v>
      </c>
      <c r="J37" s="38">
        <v>4.8099999999999996</v>
      </c>
      <c r="K37" s="22"/>
      <c r="L37" s="22"/>
      <c r="M37" s="22"/>
      <c r="N37" s="22"/>
      <c r="O37" s="22"/>
      <c r="P37" s="22"/>
    </row>
    <row r="38" spans="1:16" ht="39" customHeight="1" x14ac:dyDescent="0.15">
      <c r="A38" s="22"/>
      <c r="B38" s="35"/>
      <c r="C38" s="1143" t="s">
        <v>524</v>
      </c>
      <c r="D38" s="1144"/>
      <c r="E38" s="1145"/>
      <c r="F38" s="36">
        <v>0.08</v>
      </c>
      <c r="G38" s="37">
        <v>0.1</v>
      </c>
      <c r="H38" s="37">
        <v>0.13</v>
      </c>
      <c r="I38" s="37">
        <v>0.17</v>
      </c>
      <c r="J38" s="38">
        <v>0.22</v>
      </c>
      <c r="K38" s="22"/>
      <c r="L38" s="22"/>
      <c r="M38" s="22"/>
      <c r="N38" s="22"/>
      <c r="O38" s="22"/>
      <c r="P38" s="22"/>
    </row>
    <row r="39" spans="1:16" ht="39" customHeight="1" x14ac:dyDescent="0.15">
      <c r="A39" s="22"/>
      <c r="B39" s="35"/>
      <c r="C39" s="1143" t="s">
        <v>525</v>
      </c>
      <c r="D39" s="1144"/>
      <c r="E39" s="1145"/>
      <c r="F39" s="36">
        <v>0.01</v>
      </c>
      <c r="G39" s="37">
        <v>0.02</v>
      </c>
      <c r="H39" s="37">
        <v>0.02</v>
      </c>
      <c r="I39" s="37">
        <v>0.03</v>
      </c>
      <c r="J39" s="38">
        <v>0.04</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471</v>
      </c>
      <c r="G42" s="37" t="s">
        <v>471</v>
      </c>
      <c r="H42" s="37" t="s">
        <v>471</v>
      </c>
      <c r="I42" s="37" t="s">
        <v>471</v>
      </c>
      <c r="J42" s="38" t="s">
        <v>471</v>
      </c>
      <c r="K42" s="22"/>
      <c r="L42" s="22"/>
      <c r="M42" s="22"/>
      <c r="N42" s="22"/>
      <c r="O42" s="22"/>
      <c r="P42" s="22"/>
    </row>
    <row r="43" spans="1:16" ht="39" customHeight="1" thickBot="1" x14ac:dyDescent="0.2">
      <c r="A43" s="22"/>
      <c r="B43" s="40"/>
      <c r="C43" s="1146" t="s">
        <v>527</v>
      </c>
      <c r="D43" s="1147"/>
      <c r="E43" s="1148"/>
      <c r="F43" s="41">
        <v>0.01</v>
      </c>
      <c r="G43" s="42">
        <v>0</v>
      </c>
      <c r="H43" s="42" t="s">
        <v>471</v>
      </c>
      <c r="I43" s="42" t="s">
        <v>471</v>
      </c>
      <c r="J43" s="43" t="s">
        <v>471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election activeCell="U46" sqref="U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529</v>
      </c>
      <c r="L45" s="60">
        <v>467</v>
      </c>
      <c r="M45" s="60">
        <v>492</v>
      </c>
      <c r="N45" s="60">
        <v>516</v>
      </c>
      <c r="O45" s="61">
        <v>538</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471</v>
      </c>
      <c r="L46" s="64" t="s">
        <v>471</v>
      </c>
      <c r="M46" s="64" t="s">
        <v>471</v>
      </c>
      <c r="N46" s="64" t="s">
        <v>471</v>
      </c>
      <c r="O46" s="65" t="s">
        <v>471</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471</v>
      </c>
      <c r="L47" s="64">
        <v>3</v>
      </c>
      <c r="M47" s="64">
        <v>3</v>
      </c>
      <c r="N47" s="64">
        <v>3</v>
      </c>
      <c r="O47" s="65">
        <v>3</v>
      </c>
      <c r="P47" s="48"/>
      <c r="Q47" s="48"/>
      <c r="R47" s="48"/>
      <c r="S47" s="48"/>
      <c r="T47" s="48"/>
      <c r="U47" s="48"/>
    </row>
    <row r="48" spans="1:21" ht="30.75" customHeight="1" x14ac:dyDescent="0.15">
      <c r="A48" s="48"/>
      <c r="B48" s="1161"/>
      <c r="C48" s="1162"/>
      <c r="D48" s="62"/>
      <c r="E48" s="1153" t="s">
        <v>14</v>
      </c>
      <c r="F48" s="1153"/>
      <c r="G48" s="1153"/>
      <c r="H48" s="1153"/>
      <c r="I48" s="1153"/>
      <c r="J48" s="1154"/>
      <c r="K48" s="63">
        <v>434</v>
      </c>
      <c r="L48" s="64">
        <v>431</v>
      </c>
      <c r="M48" s="64">
        <v>431</v>
      </c>
      <c r="N48" s="64">
        <v>429</v>
      </c>
      <c r="O48" s="65">
        <v>431</v>
      </c>
      <c r="P48" s="48"/>
      <c r="Q48" s="48"/>
      <c r="R48" s="48"/>
      <c r="S48" s="48"/>
      <c r="T48" s="48"/>
      <c r="U48" s="48"/>
    </row>
    <row r="49" spans="1:21" ht="30.75" customHeight="1" x14ac:dyDescent="0.15">
      <c r="A49" s="48"/>
      <c r="B49" s="1161"/>
      <c r="C49" s="1162"/>
      <c r="D49" s="62"/>
      <c r="E49" s="1153" t="s">
        <v>15</v>
      </c>
      <c r="F49" s="1153"/>
      <c r="G49" s="1153"/>
      <c r="H49" s="1153"/>
      <c r="I49" s="1153"/>
      <c r="J49" s="1154"/>
      <c r="K49" s="63">
        <v>137</v>
      </c>
      <c r="L49" s="64">
        <v>116</v>
      </c>
      <c r="M49" s="64">
        <v>92</v>
      </c>
      <c r="N49" s="64">
        <v>94</v>
      </c>
      <c r="O49" s="65">
        <v>102</v>
      </c>
      <c r="P49" s="48"/>
      <c r="Q49" s="48"/>
      <c r="R49" s="48"/>
      <c r="S49" s="48"/>
      <c r="T49" s="48"/>
      <c r="U49" s="48"/>
    </row>
    <row r="50" spans="1:21" ht="30.75" customHeight="1" x14ac:dyDescent="0.15">
      <c r="A50" s="48"/>
      <c r="B50" s="1161"/>
      <c r="C50" s="1162"/>
      <c r="D50" s="62"/>
      <c r="E50" s="1153" t="s">
        <v>16</v>
      </c>
      <c r="F50" s="1153"/>
      <c r="G50" s="1153"/>
      <c r="H50" s="1153"/>
      <c r="I50" s="1153"/>
      <c r="J50" s="1154"/>
      <c r="K50" s="63" t="s">
        <v>471</v>
      </c>
      <c r="L50" s="64" t="s">
        <v>471</v>
      </c>
      <c r="M50" s="64" t="s">
        <v>471</v>
      </c>
      <c r="N50" s="64" t="s">
        <v>471</v>
      </c>
      <c r="O50" s="65" t="s">
        <v>471</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471</v>
      </c>
      <c r="L51" s="64" t="s">
        <v>471</v>
      </c>
      <c r="M51" s="64" t="s">
        <v>471</v>
      </c>
      <c r="N51" s="64" t="s">
        <v>471</v>
      </c>
      <c r="O51" s="65" t="s">
        <v>471</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792</v>
      </c>
      <c r="L52" s="64">
        <v>793</v>
      </c>
      <c r="M52" s="64">
        <v>784</v>
      </c>
      <c r="N52" s="64">
        <v>791</v>
      </c>
      <c r="O52" s="65">
        <v>764</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308</v>
      </c>
      <c r="L53" s="69">
        <v>224</v>
      </c>
      <c r="M53" s="69">
        <v>234</v>
      </c>
      <c r="N53" s="69">
        <v>251</v>
      </c>
      <c r="O53" s="70">
        <v>310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2015-04-09T08:18:30Z</cp:lastPrinted>
  <dcterms:created xsi:type="dcterms:W3CDTF">2015-02-17T07:42:06Z</dcterms:created>
  <dcterms:modified xsi:type="dcterms:W3CDTF">2015-04-09T08:22:12Z</dcterms:modified>
  <cp:category/>
</cp:coreProperties>
</file>